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蘇奈\臺東縣衛生局社區整體照顧服務體系107年開始1080826\社區整體照顧服務體系計畫-10703起\7服務情況\110年\110年A單位\"/>
    </mc:Choice>
  </mc:AlternateContent>
  <bookViews>
    <workbookView xWindow="0" yWindow="0" windowWidth="20633" windowHeight="8081" tabRatio="605"/>
  </bookViews>
  <sheets>
    <sheet name="涵蓋率1100603" sheetId="16" r:id="rId1"/>
    <sheet name="涵蓋率1100513" sheetId="15" r:id="rId2"/>
    <sheet name="涵蓋率1100427" sheetId="14" r:id="rId3"/>
    <sheet name="涵蓋率110003" sheetId="13" r:id="rId4"/>
    <sheet name="涵蓋率110002" sheetId="12" r:id="rId5"/>
    <sheet name="涵蓋率11001" sheetId="11" r:id="rId6"/>
  </sheets>
  <calcPr calcId="152511"/>
</workbook>
</file>

<file path=xl/calcChain.xml><?xml version="1.0" encoding="utf-8"?>
<calcChain xmlns="http://schemas.openxmlformats.org/spreadsheetml/2006/main">
  <c r="I5" i="16" l="1"/>
  <c r="I81" i="16"/>
  <c r="H81" i="16"/>
  <c r="F81" i="16"/>
  <c r="J80" i="16"/>
  <c r="I80" i="16"/>
  <c r="H80" i="16"/>
  <c r="F80" i="16"/>
  <c r="J79" i="16"/>
  <c r="I79" i="16"/>
  <c r="H79" i="16"/>
  <c r="F79" i="16"/>
  <c r="J78" i="16"/>
  <c r="I78" i="16"/>
  <c r="H78" i="16"/>
  <c r="F78" i="16"/>
  <c r="J76" i="16"/>
  <c r="I76" i="16"/>
  <c r="H76" i="16"/>
  <c r="F76" i="16"/>
  <c r="I74" i="16"/>
  <c r="H74" i="16"/>
  <c r="J74" i="16" s="1"/>
  <c r="F74" i="16"/>
  <c r="J72" i="16"/>
  <c r="I72" i="16"/>
  <c r="H72" i="16"/>
  <c r="F72" i="16"/>
  <c r="J71" i="16"/>
  <c r="I71" i="16"/>
  <c r="H71" i="16"/>
  <c r="F71" i="16"/>
  <c r="J70" i="16"/>
  <c r="I70" i="16"/>
  <c r="H70" i="16"/>
  <c r="F70" i="16"/>
  <c r="J69" i="16"/>
  <c r="I69" i="16"/>
  <c r="H69" i="16"/>
  <c r="F69" i="16"/>
  <c r="J68" i="16"/>
  <c r="I68" i="16"/>
  <c r="H68" i="16"/>
  <c r="F68" i="16"/>
  <c r="J66" i="16"/>
  <c r="I66" i="16"/>
  <c r="H66" i="16"/>
  <c r="F66" i="16"/>
  <c r="J65" i="16"/>
  <c r="I65" i="16"/>
  <c r="J64" i="16"/>
  <c r="I64" i="16"/>
  <c r="J63" i="16"/>
  <c r="I63" i="16"/>
  <c r="J62" i="16"/>
  <c r="I62" i="16"/>
  <c r="J61" i="16"/>
  <c r="I61" i="16"/>
  <c r="J60" i="16"/>
  <c r="I60" i="16"/>
  <c r="J59" i="16"/>
  <c r="I59" i="16"/>
  <c r="J58" i="16"/>
  <c r="I58" i="16"/>
  <c r="J57" i="16"/>
  <c r="I57" i="16"/>
  <c r="J56" i="16"/>
  <c r="I56" i="16"/>
  <c r="H56" i="16"/>
  <c r="F56" i="16"/>
  <c r="J55" i="16"/>
  <c r="I55" i="16"/>
  <c r="J54" i="16"/>
  <c r="I54" i="16"/>
  <c r="J53" i="16"/>
  <c r="I53" i="16"/>
  <c r="J52" i="16"/>
  <c r="I52" i="16"/>
  <c r="J51" i="16"/>
  <c r="I51" i="16"/>
  <c r="J50" i="16"/>
  <c r="I50" i="16"/>
  <c r="H50" i="16"/>
  <c r="F50" i="16"/>
  <c r="J49" i="16"/>
  <c r="I49" i="16"/>
  <c r="J48" i="16"/>
  <c r="I48" i="16"/>
  <c r="J47" i="16"/>
  <c r="I47" i="16"/>
  <c r="J46" i="16"/>
  <c r="I46" i="16"/>
  <c r="J45" i="16"/>
  <c r="I45" i="16"/>
  <c r="J44" i="16"/>
  <c r="I44" i="16"/>
  <c r="H44" i="16"/>
  <c r="F44" i="16"/>
  <c r="J43" i="16"/>
  <c r="I43" i="16"/>
  <c r="H43" i="16"/>
  <c r="F43" i="16"/>
  <c r="J42" i="16"/>
  <c r="I42" i="16"/>
  <c r="J41" i="16"/>
  <c r="I41" i="16"/>
  <c r="J40" i="16"/>
  <c r="I40" i="16"/>
  <c r="J39" i="16"/>
  <c r="I39" i="16"/>
  <c r="J38" i="16"/>
  <c r="I38" i="16"/>
  <c r="J37" i="16"/>
  <c r="I37" i="16"/>
  <c r="J36" i="16"/>
  <c r="I36" i="16"/>
  <c r="J35" i="16"/>
  <c r="I35" i="16"/>
  <c r="H35" i="16"/>
  <c r="F35" i="16"/>
  <c r="J34" i="16"/>
  <c r="I34" i="16"/>
  <c r="J33" i="16"/>
  <c r="I33" i="16"/>
  <c r="J32" i="16"/>
  <c r="I32" i="16"/>
  <c r="J31" i="16"/>
  <c r="I31" i="16"/>
  <c r="J30" i="16"/>
  <c r="I30" i="16"/>
  <c r="H30" i="16"/>
  <c r="F30" i="16"/>
  <c r="J29" i="16"/>
  <c r="I29" i="16"/>
  <c r="J28" i="16"/>
  <c r="I28" i="16"/>
  <c r="J27" i="16"/>
  <c r="I27" i="16"/>
  <c r="J26" i="16"/>
  <c r="I26" i="16"/>
  <c r="J25" i="16"/>
  <c r="I25" i="16"/>
  <c r="J24" i="16"/>
  <c r="I24" i="16"/>
  <c r="J23" i="16"/>
  <c r="I23" i="16"/>
  <c r="J22" i="16"/>
  <c r="I22" i="16"/>
  <c r="J21" i="16"/>
  <c r="I21" i="16"/>
  <c r="H21" i="16"/>
  <c r="F21" i="16"/>
  <c r="J20" i="16"/>
  <c r="I20" i="16"/>
  <c r="J19" i="16"/>
  <c r="I19" i="16"/>
  <c r="J18" i="16"/>
  <c r="I18" i="16"/>
  <c r="J17" i="16"/>
  <c r="I17" i="16"/>
  <c r="J16" i="16"/>
  <c r="I16" i="16"/>
  <c r="J15" i="16"/>
  <c r="I15" i="16"/>
  <c r="J14" i="16"/>
  <c r="I14" i="16"/>
  <c r="H14" i="16"/>
  <c r="F14" i="16"/>
  <c r="J13" i="16"/>
  <c r="I13" i="16"/>
  <c r="H13" i="16"/>
  <c r="F13" i="16"/>
  <c r="J12" i="16"/>
  <c r="I12" i="16"/>
  <c r="J11" i="16"/>
  <c r="I11" i="16"/>
  <c r="J10" i="16"/>
  <c r="I10" i="16"/>
  <c r="J9" i="16"/>
  <c r="I9" i="16"/>
  <c r="H9" i="16"/>
  <c r="F9" i="16"/>
  <c r="J8" i="16"/>
  <c r="I8" i="16"/>
  <c r="H8" i="16"/>
  <c r="F8" i="16"/>
  <c r="J7" i="16"/>
  <c r="I7" i="16"/>
  <c r="J6" i="16"/>
  <c r="I6" i="16"/>
  <c r="J5" i="16"/>
  <c r="H5" i="16"/>
  <c r="F5" i="16"/>
  <c r="K56" i="16" l="1"/>
  <c r="K44" i="16"/>
  <c r="K9" i="16"/>
  <c r="K8" i="16"/>
  <c r="K43" i="16"/>
  <c r="F4" i="16"/>
  <c r="H4" i="16"/>
  <c r="I4" i="16"/>
  <c r="K13" i="16"/>
  <c r="K14" i="16"/>
  <c r="K21" i="16"/>
  <c r="K30" i="16"/>
  <c r="K35" i="16"/>
  <c r="K50" i="16"/>
  <c r="K66" i="16"/>
  <c r="K68" i="16"/>
  <c r="K69" i="16"/>
  <c r="K70" i="16"/>
  <c r="K71" i="16"/>
  <c r="K72" i="16"/>
  <c r="K74" i="16"/>
  <c r="K76" i="16"/>
  <c r="K78" i="16"/>
  <c r="K79" i="16"/>
  <c r="K80" i="16"/>
  <c r="K5" i="16"/>
  <c r="I4" i="15"/>
  <c r="K4" i="16" l="1"/>
  <c r="I79" i="15"/>
  <c r="I80" i="15"/>
  <c r="I81" i="15"/>
  <c r="I78" i="15"/>
  <c r="I76" i="15"/>
  <c r="I74" i="15"/>
  <c r="I72" i="15"/>
  <c r="I69" i="15"/>
  <c r="I70" i="15"/>
  <c r="I71" i="15"/>
  <c r="I68" i="15"/>
  <c r="I66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5" i="15"/>
  <c r="H81" i="15"/>
  <c r="F81" i="15"/>
  <c r="J80" i="15"/>
  <c r="H80" i="15"/>
  <c r="F80" i="15"/>
  <c r="J79" i="15"/>
  <c r="H79" i="15"/>
  <c r="F79" i="15"/>
  <c r="J78" i="15"/>
  <c r="H78" i="15"/>
  <c r="F78" i="15"/>
  <c r="J76" i="15"/>
  <c r="H76" i="15"/>
  <c r="F76" i="15"/>
  <c r="H74" i="15"/>
  <c r="J74" i="15" s="1"/>
  <c r="F74" i="15"/>
  <c r="J72" i="15"/>
  <c r="H72" i="15"/>
  <c r="F72" i="15"/>
  <c r="J71" i="15"/>
  <c r="H71" i="15"/>
  <c r="F71" i="15"/>
  <c r="J70" i="15"/>
  <c r="H70" i="15"/>
  <c r="F70" i="15"/>
  <c r="J69" i="15"/>
  <c r="H69" i="15"/>
  <c r="F69" i="15"/>
  <c r="J68" i="15"/>
  <c r="H68" i="15"/>
  <c r="F68" i="15"/>
  <c r="J66" i="15"/>
  <c r="H66" i="15"/>
  <c r="F66" i="15"/>
  <c r="J65" i="15"/>
  <c r="J64" i="15"/>
  <c r="J63" i="15"/>
  <c r="J62" i="15"/>
  <c r="J61" i="15"/>
  <c r="J60" i="15"/>
  <c r="J59" i="15"/>
  <c r="J58" i="15"/>
  <c r="J57" i="15"/>
  <c r="J56" i="15"/>
  <c r="H56" i="15"/>
  <c r="F56" i="15"/>
  <c r="J55" i="15"/>
  <c r="J54" i="15"/>
  <c r="J53" i="15"/>
  <c r="J52" i="15"/>
  <c r="J51" i="15"/>
  <c r="J50" i="15"/>
  <c r="H50" i="15"/>
  <c r="F50" i="15"/>
  <c r="J49" i="15"/>
  <c r="J48" i="15"/>
  <c r="J47" i="15"/>
  <c r="J46" i="15"/>
  <c r="J45" i="15"/>
  <c r="J44" i="15"/>
  <c r="H44" i="15"/>
  <c r="F44" i="15"/>
  <c r="J43" i="15"/>
  <c r="H43" i="15"/>
  <c r="F43" i="15"/>
  <c r="J42" i="15"/>
  <c r="J41" i="15"/>
  <c r="J40" i="15"/>
  <c r="J39" i="15"/>
  <c r="J38" i="15"/>
  <c r="J37" i="15"/>
  <c r="J36" i="15"/>
  <c r="J35" i="15"/>
  <c r="H35" i="15"/>
  <c r="F35" i="15"/>
  <c r="J34" i="15"/>
  <c r="J33" i="15"/>
  <c r="J32" i="15"/>
  <c r="J31" i="15"/>
  <c r="J30" i="15"/>
  <c r="H30" i="15"/>
  <c r="F30" i="15"/>
  <c r="J29" i="15"/>
  <c r="J28" i="15"/>
  <c r="J27" i="15"/>
  <c r="J26" i="15"/>
  <c r="J25" i="15"/>
  <c r="J24" i="15"/>
  <c r="J23" i="15"/>
  <c r="J22" i="15"/>
  <c r="J21" i="15"/>
  <c r="H21" i="15"/>
  <c r="F21" i="15"/>
  <c r="J20" i="15"/>
  <c r="J19" i="15"/>
  <c r="J18" i="15"/>
  <c r="J17" i="15"/>
  <c r="J16" i="15"/>
  <c r="J15" i="15"/>
  <c r="J14" i="15"/>
  <c r="H14" i="15"/>
  <c r="F14" i="15"/>
  <c r="J13" i="15"/>
  <c r="H13" i="15"/>
  <c r="F13" i="15"/>
  <c r="J12" i="15"/>
  <c r="J11" i="15"/>
  <c r="J10" i="15"/>
  <c r="J9" i="15"/>
  <c r="H9" i="15"/>
  <c r="F9" i="15"/>
  <c r="J8" i="15"/>
  <c r="H8" i="15"/>
  <c r="F8" i="15"/>
  <c r="J7" i="15"/>
  <c r="J6" i="15"/>
  <c r="J5" i="15"/>
  <c r="H5" i="15"/>
  <c r="F5" i="15"/>
  <c r="K68" i="15" l="1"/>
  <c r="K76" i="15"/>
  <c r="K43" i="15"/>
  <c r="K72" i="15"/>
  <c r="K9" i="15"/>
  <c r="K14" i="15"/>
  <c r="K70" i="15"/>
  <c r="K79" i="15"/>
  <c r="K50" i="15"/>
  <c r="K74" i="15"/>
  <c r="K35" i="15"/>
  <c r="K30" i="15"/>
  <c r="K78" i="15"/>
  <c r="K66" i="15"/>
  <c r="H4" i="15"/>
  <c r="K69" i="15"/>
  <c r="F4" i="15"/>
  <c r="K56" i="15"/>
  <c r="K5" i="15"/>
  <c r="K8" i="15"/>
  <c r="K21" i="15"/>
  <c r="K44" i="15"/>
  <c r="K71" i="15"/>
  <c r="K80" i="15"/>
  <c r="K13" i="15"/>
  <c r="O81" i="14"/>
  <c r="N81" i="14"/>
  <c r="M81" i="14"/>
  <c r="H81" i="14"/>
  <c r="F81" i="14"/>
  <c r="O80" i="14"/>
  <c r="N80" i="14"/>
  <c r="M80" i="14"/>
  <c r="I80" i="14"/>
  <c r="H80" i="14"/>
  <c r="F80" i="14"/>
  <c r="O79" i="14"/>
  <c r="N79" i="14"/>
  <c r="M79" i="14"/>
  <c r="I79" i="14"/>
  <c r="H79" i="14"/>
  <c r="F79" i="14"/>
  <c r="O78" i="14"/>
  <c r="N78" i="14"/>
  <c r="M78" i="14"/>
  <c r="I78" i="14"/>
  <c r="H78" i="14"/>
  <c r="F78" i="14"/>
  <c r="J78" i="14" s="1"/>
  <c r="O77" i="14"/>
  <c r="O76" i="14"/>
  <c r="N76" i="14"/>
  <c r="M76" i="14"/>
  <c r="I76" i="14"/>
  <c r="H76" i="14"/>
  <c r="F76" i="14"/>
  <c r="O75" i="14"/>
  <c r="O74" i="14"/>
  <c r="N74" i="14"/>
  <c r="M74" i="14"/>
  <c r="H74" i="14"/>
  <c r="I74" i="14" s="1"/>
  <c r="F74" i="14"/>
  <c r="O73" i="14"/>
  <c r="O72" i="14"/>
  <c r="N72" i="14"/>
  <c r="M72" i="14"/>
  <c r="I72" i="14"/>
  <c r="H72" i="14"/>
  <c r="F72" i="14"/>
  <c r="O71" i="14"/>
  <c r="N71" i="14"/>
  <c r="M71" i="14"/>
  <c r="I71" i="14"/>
  <c r="H71" i="14"/>
  <c r="J71" i="14" s="1"/>
  <c r="F71" i="14"/>
  <c r="O70" i="14"/>
  <c r="N70" i="14"/>
  <c r="M70" i="14"/>
  <c r="I70" i="14"/>
  <c r="H70" i="14"/>
  <c r="F70" i="14"/>
  <c r="O69" i="14"/>
  <c r="N69" i="14"/>
  <c r="M69" i="14"/>
  <c r="I69" i="14"/>
  <c r="H69" i="14"/>
  <c r="F69" i="14"/>
  <c r="O68" i="14"/>
  <c r="N68" i="14"/>
  <c r="M68" i="14"/>
  <c r="I68" i="14"/>
  <c r="H68" i="14"/>
  <c r="F68" i="14"/>
  <c r="O67" i="14"/>
  <c r="O66" i="14"/>
  <c r="N66" i="14"/>
  <c r="M66" i="14"/>
  <c r="I66" i="14"/>
  <c r="H66" i="14"/>
  <c r="F66" i="14"/>
  <c r="O65" i="14"/>
  <c r="N65" i="14"/>
  <c r="I65" i="14"/>
  <c r="O64" i="14"/>
  <c r="N64" i="14"/>
  <c r="I64" i="14"/>
  <c r="O63" i="14"/>
  <c r="N63" i="14"/>
  <c r="I63" i="14"/>
  <c r="O62" i="14"/>
  <c r="N62" i="14"/>
  <c r="I62" i="14"/>
  <c r="O61" i="14"/>
  <c r="N61" i="14"/>
  <c r="I61" i="14"/>
  <c r="O60" i="14"/>
  <c r="N60" i="14"/>
  <c r="I60" i="14"/>
  <c r="O59" i="14"/>
  <c r="N59" i="14"/>
  <c r="I59" i="14"/>
  <c r="O58" i="14"/>
  <c r="N58" i="14"/>
  <c r="I58" i="14"/>
  <c r="O57" i="14"/>
  <c r="N57" i="14"/>
  <c r="I57" i="14"/>
  <c r="O56" i="14"/>
  <c r="N56" i="14"/>
  <c r="M56" i="14"/>
  <c r="I56" i="14"/>
  <c r="H56" i="14"/>
  <c r="F56" i="14"/>
  <c r="O55" i="14"/>
  <c r="N55" i="14"/>
  <c r="I55" i="14"/>
  <c r="O54" i="14"/>
  <c r="N54" i="14"/>
  <c r="I54" i="14"/>
  <c r="O53" i="14"/>
  <c r="N53" i="14"/>
  <c r="I53" i="14"/>
  <c r="O52" i="14"/>
  <c r="N52" i="14"/>
  <c r="I52" i="14"/>
  <c r="O51" i="14"/>
  <c r="N51" i="14"/>
  <c r="I51" i="14"/>
  <c r="O50" i="14"/>
  <c r="N50" i="14"/>
  <c r="M50" i="14"/>
  <c r="I50" i="14"/>
  <c r="H50" i="14"/>
  <c r="F50" i="14"/>
  <c r="O49" i="14"/>
  <c r="N49" i="14"/>
  <c r="I49" i="14"/>
  <c r="O48" i="14"/>
  <c r="N48" i="14"/>
  <c r="I48" i="14"/>
  <c r="O47" i="14"/>
  <c r="N47" i="14"/>
  <c r="I47" i="14"/>
  <c r="O46" i="14"/>
  <c r="N46" i="14"/>
  <c r="I46" i="14"/>
  <c r="O45" i="14"/>
  <c r="N45" i="14"/>
  <c r="I45" i="14"/>
  <c r="O44" i="14"/>
  <c r="N44" i="14"/>
  <c r="M44" i="14"/>
  <c r="I44" i="14"/>
  <c r="H44" i="14"/>
  <c r="F44" i="14"/>
  <c r="O43" i="14"/>
  <c r="N43" i="14"/>
  <c r="M43" i="14"/>
  <c r="I43" i="14"/>
  <c r="H43" i="14"/>
  <c r="F43" i="14"/>
  <c r="O42" i="14"/>
  <c r="N42" i="14"/>
  <c r="I42" i="14"/>
  <c r="O41" i="14"/>
  <c r="N41" i="14"/>
  <c r="I41" i="14"/>
  <c r="O40" i="14"/>
  <c r="N40" i="14"/>
  <c r="I40" i="14"/>
  <c r="O39" i="14"/>
  <c r="N39" i="14"/>
  <c r="I39" i="14"/>
  <c r="O38" i="14"/>
  <c r="N38" i="14"/>
  <c r="I38" i="14"/>
  <c r="O37" i="14"/>
  <c r="N37" i="14"/>
  <c r="I37" i="14"/>
  <c r="O36" i="14"/>
  <c r="N36" i="14"/>
  <c r="I36" i="14"/>
  <c r="O35" i="14"/>
  <c r="N35" i="14"/>
  <c r="M35" i="14"/>
  <c r="I35" i="14"/>
  <c r="H35" i="14"/>
  <c r="F35" i="14"/>
  <c r="O34" i="14"/>
  <c r="N34" i="14"/>
  <c r="I34" i="14"/>
  <c r="O33" i="14"/>
  <c r="N33" i="14"/>
  <c r="I33" i="14"/>
  <c r="O32" i="14"/>
  <c r="N32" i="14"/>
  <c r="I32" i="14"/>
  <c r="O31" i="14"/>
  <c r="N31" i="14"/>
  <c r="I31" i="14"/>
  <c r="O30" i="14"/>
  <c r="N30" i="14"/>
  <c r="M30" i="14"/>
  <c r="I30" i="14"/>
  <c r="H30" i="14"/>
  <c r="F30" i="14"/>
  <c r="J30" i="14" s="1"/>
  <c r="O29" i="14"/>
  <c r="N29" i="14"/>
  <c r="I29" i="14"/>
  <c r="O28" i="14"/>
  <c r="N28" i="14"/>
  <c r="I28" i="14"/>
  <c r="O27" i="14"/>
  <c r="N27" i="14"/>
  <c r="I27" i="14"/>
  <c r="O26" i="14"/>
  <c r="N26" i="14"/>
  <c r="I26" i="14"/>
  <c r="O25" i="14"/>
  <c r="N25" i="14"/>
  <c r="I25" i="14"/>
  <c r="O24" i="14"/>
  <c r="N24" i="14"/>
  <c r="I24" i="14"/>
  <c r="O23" i="14"/>
  <c r="N23" i="14"/>
  <c r="I23" i="14"/>
  <c r="O22" i="14"/>
  <c r="N22" i="14"/>
  <c r="I22" i="14"/>
  <c r="O21" i="14"/>
  <c r="N21" i="14"/>
  <c r="M21" i="14"/>
  <c r="I21" i="14"/>
  <c r="H21" i="14"/>
  <c r="F21" i="14"/>
  <c r="O20" i="14"/>
  <c r="N20" i="14"/>
  <c r="I20" i="14"/>
  <c r="O19" i="14"/>
  <c r="N19" i="14"/>
  <c r="I19" i="14"/>
  <c r="O18" i="14"/>
  <c r="N18" i="14"/>
  <c r="I18" i="14"/>
  <c r="O17" i="14"/>
  <c r="N17" i="14"/>
  <c r="I17" i="14"/>
  <c r="O16" i="14"/>
  <c r="N16" i="14"/>
  <c r="I16" i="14"/>
  <c r="O15" i="14"/>
  <c r="N15" i="14"/>
  <c r="I15" i="14"/>
  <c r="O14" i="14"/>
  <c r="N14" i="14"/>
  <c r="M14" i="14"/>
  <c r="I14" i="14"/>
  <c r="H14" i="14"/>
  <c r="F14" i="14"/>
  <c r="O13" i="14"/>
  <c r="N13" i="14"/>
  <c r="M13" i="14"/>
  <c r="I13" i="14"/>
  <c r="H13" i="14"/>
  <c r="F13" i="14"/>
  <c r="O12" i="14"/>
  <c r="N12" i="14"/>
  <c r="I12" i="14"/>
  <c r="O11" i="14"/>
  <c r="N11" i="14"/>
  <c r="I11" i="14"/>
  <c r="O10" i="14"/>
  <c r="N10" i="14"/>
  <c r="I10" i="14"/>
  <c r="O9" i="14"/>
  <c r="N9" i="14"/>
  <c r="M9" i="14"/>
  <c r="I9" i="14"/>
  <c r="H9" i="14"/>
  <c r="F9" i="14"/>
  <c r="O8" i="14"/>
  <c r="N8" i="14"/>
  <c r="M8" i="14"/>
  <c r="I8" i="14"/>
  <c r="H8" i="14"/>
  <c r="F8" i="14"/>
  <c r="O7" i="14"/>
  <c r="N7" i="14"/>
  <c r="N4" i="14" s="1"/>
  <c r="I7" i="14"/>
  <c r="O6" i="14"/>
  <c r="N6" i="14"/>
  <c r="I6" i="14"/>
  <c r="O5" i="14"/>
  <c r="N5" i="14"/>
  <c r="M5" i="14"/>
  <c r="I5" i="14"/>
  <c r="H5" i="14"/>
  <c r="F5" i="14"/>
  <c r="L4" i="14"/>
  <c r="K4" i="14"/>
  <c r="O4" i="14" s="1"/>
  <c r="K4" i="15" l="1"/>
  <c r="J13" i="14"/>
  <c r="M4" i="14"/>
  <c r="J79" i="14"/>
  <c r="J76" i="14"/>
  <c r="J74" i="14"/>
  <c r="J70" i="14"/>
  <c r="J68" i="14"/>
  <c r="J66" i="14"/>
  <c r="J50" i="14"/>
  <c r="J21" i="14"/>
  <c r="J14" i="14"/>
  <c r="J9" i="14"/>
  <c r="J5" i="14"/>
  <c r="J72" i="14"/>
  <c r="J43" i="14"/>
  <c r="J8" i="14"/>
  <c r="F4" i="14"/>
  <c r="J35" i="14"/>
  <c r="J56" i="14"/>
  <c r="J69" i="14"/>
  <c r="J80" i="14"/>
  <c r="J44" i="14"/>
  <c r="H4" i="14"/>
  <c r="O81" i="13"/>
  <c r="N81" i="13"/>
  <c r="M81" i="13"/>
  <c r="H81" i="13"/>
  <c r="F81" i="13"/>
  <c r="O80" i="13"/>
  <c r="N80" i="13"/>
  <c r="M80" i="13"/>
  <c r="I80" i="13"/>
  <c r="H80" i="13"/>
  <c r="F80" i="13"/>
  <c r="O79" i="13"/>
  <c r="N79" i="13"/>
  <c r="M79" i="13"/>
  <c r="I79" i="13"/>
  <c r="H79" i="13"/>
  <c r="F79" i="13"/>
  <c r="O78" i="13"/>
  <c r="N78" i="13"/>
  <c r="M78" i="13"/>
  <c r="I78" i="13"/>
  <c r="H78" i="13"/>
  <c r="F78" i="13"/>
  <c r="O77" i="13"/>
  <c r="O76" i="13"/>
  <c r="N76" i="13"/>
  <c r="M76" i="13"/>
  <c r="I76" i="13"/>
  <c r="H76" i="13"/>
  <c r="F76" i="13"/>
  <c r="O75" i="13"/>
  <c r="O74" i="13"/>
  <c r="N74" i="13"/>
  <c r="M74" i="13"/>
  <c r="H74" i="13"/>
  <c r="I74" i="13" s="1"/>
  <c r="F74" i="13"/>
  <c r="O73" i="13"/>
  <c r="O72" i="13"/>
  <c r="N72" i="13"/>
  <c r="M72" i="13"/>
  <c r="I72" i="13"/>
  <c r="H72" i="13"/>
  <c r="F72" i="13"/>
  <c r="O71" i="13"/>
  <c r="N71" i="13"/>
  <c r="M71" i="13"/>
  <c r="I71" i="13"/>
  <c r="H71" i="13"/>
  <c r="F71" i="13"/>
  <c r="O70" i="13"/>
  <c r="N70" i="13"/>
  <c r="M70" i="13"/>
  <c r="I70" i="13"/>
  <c r="H70" i="13"/>
  <c r="F70" i="13"/>
  <c r="O69" i="13"/>
  <c r="N69" i="13"/>
  <c r="M69" i="13"/>
  <c r="I69" i="13"/>
  <c r="H69" i="13"/>
  <c r="F69" i="13"/>
  <c r="O68" i="13"/>
  <c r="N68" i="13"/>
  <c r="M68" i="13"/>
  <c r="I68" i="13"/>
  <c r="H68" i="13"/>
  <c r="F68" i="13"/>
  <c r="O67" i="13"/>
  <c r="O66" i="13"/>
  <c r="N66" i="13"/>
  <c r="M66" i="13"/>
  <c r="I66" i="13"/>
  <c r="H66" i="13"/>
  <c r="F66" i="13"/>
  <c r="O65" i="13"/>
  <c r="N65" i="13"/>
  <c r="I65" i="13"/>
  <c r="O64" i="13"/>
  <c r="N64" i="13"/>
  <c r="I64" i="13"/>
  <c r="O63" i="13"/>
  <c r="N63" i="13"/>
  <c r="I63" i="13"/>
  <c r="O62" i="13"/>
  <c r="N62" i="13"/>
  <c r="I62" i="13"/>
  <c r="O61" i="13"/>
  <c r="N61" i="13"/>
  <c r="I61" i="13"/>
  <c r="O60" i="13"/>
  <c r="N60" i="13"/>
  <c r="I60" i="13"/>
  <c r="O59" i="13"/>
  <c r="N59" i="13"/>
  <c r="I59" i="13"/>
  <c r="O58" i="13"/>
  <c r="N58" i="13"/>
  <c r="I58" i="13"/>
  <c r="O57" i="13"/>
  <c r="N57" i="13"/>
  <c r="I57" i="13"/>
  <c r="O56" i="13"/>
  <c r="N56" i="13"/>
  <c r="M56" i="13"/>
  <c r="I56" i="13"/>
  <c r="H56" i="13"/>
  <c r="F56" i="13"/>
  <c r="O55" i="13"/>
  <c r="N55" i="13"/>
  <c r="I55" i="13"/>
  <c r="O54" i="13"/>
  <c r="N54" i="13"/>
  <c r="I54" i="13"/>
  <c r="O53" i="13"/>
  <c r="N53" i="13"/>
  <c r="I53" i="13"/>
  <c r="O52" i="13"/>
  <c r="N52" i="13"/>
  <c r="I52" i="13"/>
  <c r="O51" i="13"/>
  <c r="N51" i="13"/>
  <c r="I51" i="13"/>
  <c r="O50" i="13"/>
  <c r="N50" i="13"/>
  <c r="M50" i="13"/>
  <c r="I50" i="13"/>
  <c r="H50" i="13"/>
  <c r="F50" i="13"/>
  <c r="O49" i="13"/>
  <c r="N49" i="13"/>
  <c r="I49" i="13"/>
  <c r="O48" i="13"/>
  <c r="N48" i="13"/>
  <c r="I48" i="13"/>
  <c r="O47" i="13"/>
  <c r="N47" i="13"/>
  <c r="I47" i="13"/>
  <c r="O46" i="13"/>
  <c r="N46" i="13"/>
  <c r="I46" i="13"/>
  <c r="O45" i="13"/>
  <c r="N45" i="13"/>
  <c r="I45" i="13"/>
  <c r="O44" i="13"/>
  <c r="N44" i="13"/>
  <c r="M44" i="13"/>
  <c r="I44" i="13"/>
  <c r="H44" i="13"/>
  <c r="F44" i="13"/>
  <c r="O43" i="13"/>
  <c r="N43" i="13"/>
  <c r="M43" i="13"/>
  <c r="I43" i="13"/>
  <c r="H43" i="13"/>
  <c r="F43" i="13"/>
  <c r="O42" i="13"/>
  <c r="N42" i="13"/>
  <c r="I42" i="13"/>
  <c r="O41" i="13"/>
  <c r="N41" i="13"/>
  <c r="I41" i="13"/>
  <c r="O40" i="13"/>
  <c r="N40" i="13"/>
  <c r="I40" i="13"/>
  <c r="O39" i="13"/>
  <c r="N39" i="13"/>
  <c r="I39" i="13"/>
  <c r="O38" i="13"/>
  <c r="N38" i="13"/>
  <c r="I38" i="13"/>
  <c r="O37" i="13"/>
  <c r="N37" i="13"/>
  <c r="I37" i="13"/>
  <c r="O36" i="13"/>
  <c r="N36" i="13"/>
  <c r="I36" i="13"/>
  <c r="O35" i="13"/>
  <c r="N35" i="13"/>
  <c r="M35" i="13"/>
  <c r="I35" i="13"/>
  <c r="H35" i="13"/>
  <c r="F35" i="13"/>
  <c r="O34" i="13"/>
  <c r="N34" i="13"/>
  <c r="I34" i="13"/>
  <c r="O33" i="13"/>
  <c r="N33" i="13"/>
  <c r="I33" i="13"/>
  <c r="O32" i="13"/>
  <c r="N32" i="13"/>
  <c r="I32" i="13"/>
  <c r="O31" i="13"/>
  <c r="N31" i="13"/>
  <c r="I31" i="13"/>
  <c r="O30" i="13"/>
  <c r="N30" i="13"/>
  <c r="M30" i="13"/>
  <c r="I30" i="13"/>
  <c r="H30" i="13"/>
  <c r="F30" i="13"/>
  <c r="O29" i="13"/>
  <c r="N29" i="13"/>
  <c r="I29" i="13"/>
  <c r="O28" i="13"/>
  <c r="N28" i="13"/>
  <c r="I28" i="13"/>
  <c r="O27" i="13"/>
  <c r="N27" i="13"/>
  <c r="I27" i="13"/>
  <c r="O26" i="13"/>
  <c r="N26" i="13"/>
  <c r="I26" i="13"/>
  <c r="O25" i="13"/>
  <c r="N25" i="13"/>
  <c r="I25" i="13"/>
  <c r="O24" i="13"/>
  <c r="N24" i="13"/>
  <c r="I24" i="13"/>
  <c r="O23" i="13"/>
  <c r="N23" i="13"/>
  <c r="I23" i="13"/>
  <c r="O22" i="13"/>
  <c r="N22" i="13"/>
  <c r="I22" i="13"/>
  <c r="O21" i="13"/>
  <c r="N21" i="13"/>
  <c r="M21" i="13"/>
  <c r="I21" i="13"/>
  <c r="H21" i="13"/>
  <c r="F21" i="13"/>
  <c r="O20" i="13"/>
  <c r="N20" i="13"/>
  <c r="I20" i="13"/>
  <c r="O19" i="13"/>
  <c r="N19" i="13"/>
  <c r="I19" i="13"/>
  <c r="O18" i="13"/>
  <c r="N18" i="13"/>
  <c r="I18" i="13"/>
  <c r="O17" i="13"/>
  <c r="N17" i="13"/>
  <c r="I17" i="13"/>
  <c r="O16" i="13"/>
  <c r="N16" i="13"/>
  <c r="I16" i="13"/>
  <c r="O15" i="13"/>
  <c r="N15" i="13"/>
  <c r="I15" i="13"/>
  <c r="O14" i="13"/>
  <c r="N14" i="13"/>
  <c r="M14" i="13"/>
  <c r="I14" i="13"/>
  <c r="H14" i="13"/>
  <c r="F14" i="13"/>
  <c r="O13" i="13"/>
  <c r="N13" i="13"/>
  <c r="M13" i="13"/>
  <c r="I13" i="13"/>
  <c r="H13" i="13"/>
  <c r="F13" i="13"/>
  <c r="O12" i="13"/>
  <c r="N12" i="13"/>
  <c r="I12" i="13"/>
  <c r="O11" i="13"/>
  <c r="N11" i="13"/>
  <c r="I11" i="13"/>
  <c r="O10" i="13"/>
  <c r="N10" i="13"/>
  <c r="I10" i="13"/>
  <c r="O9" i="13"/>
  <c r="N9" i="13"/>
  <c r="M9" i="13"/>
  <c r="I9" i="13"/>
  <c r="H9" i="13"/>
  <c r="F9" i="13"/>
  <c r="O8" i="13"/>
  <c r="N8" i="13"/>
  <c r="M8" i="13"/>
  <c r="I8" i="13"/>
  <c r="H8" i="13"/>
  <c r="F8" i="13"/>
  <c r="O7" i="13"/>
  <c r="N7" i="13"/>
  <c r="I7" i="13"/>
  <c r="O6" i="13"/>
  <c r="N6" i="13"/>
  <c r="I6" i="13"/>
  <c r="O5" i="13"/>
  <c r="N5" i="13"/>
  <c r="M5" i="13"/>
  <c r="I5" i="13"/>
  <c r="H5" i="13"/>
  <c r="F5" i="13"/>
  <c r="L4" i="13"/>
  <c r="K4" i="13"/>
  <c r="J56" i="13" l="1"/>
  <c r="J4" i="14"/>
  <c r="J13" i="13"/>
  <c r="J43" i="13"/>
  <c r="J72" i="13"/>
  <c r="J66" i="13"/>
  <c r="J69" i="13"/>
  <c r="N4" i="13"/>
  <c r="J74" i="13"/>
  <c r="M4" i="13"/>
  <c r="J79" i="13"/>
  <c r="J14" i="13"/>
  <c r="J68" i="13"/>
  <c r="O4" i="13"/>
  <c r="J50" i="13"/>
  <c r="J35" i="13"/>
  <c r="J30" i="13"/>
  <c r="J9" i="13"/>
  <c r="J76" i="13"/>
  <c r="J70" i="13"/>
  <c r="H4" i="13"/>
  <c r="J78" i="13"/>
  <c r="F4" i="13"/>
  <c r="J5" i="13"/>
  <c r="J8" i="13"/>
  <c r="J21" i="13"/>
  <c r="J44" i="13"/>
  <c r="J71" i="13"/>
  <c r="J80" i="13"/>
  <c r="F30" i="12"/>
  <c r="O81" i="12"/>
  <c r="N81" i="12"/>
  <c r="M81" i="12"/>
  <c r="H81" i="12"/>
  <c r="F81" i="12"/>
  <c r="O80" i="12"/>
  <c r="N80" i="12"/>
  <c r="M80" i="12"/>
  <c r="I80" i="12"/>
  <c r="H80" i="12"/>
  <c r="F80" i="12"/>
  <c r="O79" i="12"/>
  <c r="N79" i="12"/>
  <c r="M79" i="12"/>
  <c r="I79" i="12"/>
  <c r="H79" i="12"/>
  <c r="F79" i="12"/>
  <c r="O78" i="12"/>
  <c r="N78" i="12"/>
  <c r="M78" i="12"/>
  <c r="I78" i="12"/>
  <c r="H78" i="12"/>
  <c r="F78" i="12"/>
  <c r="O77" i="12"/>
  <c r="O76" i="12"/>
  <c r="N76" i="12"/>
  <c r="M76" i="12"/>
  <c r="I76" i="12"/>
  <c r="H76" i="12"/>
  <c r="F76" i="12"/>
  <c r="O75" i="12"/>
  <c r="O74" i="12"/>
  <c r="N74" i="12"/>
  <c r="M74" i="12"/>
  <c r="H74" i="12"/>
  <c r="F74" i="12"/>
  <c r="O73" i="12"/>
  <c r="O72" i="12"/>
  <c r="N72" i="12"/>
  <c r="M72" i="12"/>
  <c r="I72" i="12"/>
  <c r="H72" i="12"/>
  <c r="J72" i="12" s="1"/>
  <c r="F72" i="12"/>
  <c r="O71" i="12"/>
  <c r="N71" i="12"/>
  <c r="M71" i="12"/>
  <c r="I71" i="12"/>
  <c r="H71" i="12"/>
  <c r="F71" i="12"/>
  <c r="O70" i="12"/>
  <c r="N70" i="12"/>
  <c r="M70" i="12"/>
  <c r="J70" i="12"/>
  <c r="I70" i="12"/>
  <c r="H70" i="12"/>
  <c r="F70" i="12"/>
  <c r="O69" i="12"/>
  <c r="N69" i="12"/>
  <c r="M69" i="12"/>
  <c r="I69" i="12"/>
  <c r="H69" i="12"/>
  <c r="F69" i="12"/>
  <c r="O68" i="12"/>
  <c r="N68" i="12"/>
  <c r="M68" i="12"/>
  <c r="I68" i="12"/>
  <c r="H68" i="12"/>
  <c r="F68" i="12"/>
  <c r="J68" i="12" s="1"/>
  <c r="O67" i="12"/>
  <c r="O66" i="12"/>
  <c r="N66" i="12"/>
  <c r="M66" i="12"/>
  <c r="I66" i="12"/>
  <c r="H66" i="12"/>
  <c r="F66" i="12"/>
  <c r="O65" i="12"/>
  <c r="N65" i="12"/>
  <c r="I65" i="12"/>
  <c r="O64" i="12"/>
  <c r="N64" i="12"/>
  <c r="I64" i="12"/>
  <c r="O63" i="12"/>
  <c r="N63" i="12"/>
  <c r="I63" i="12"/>
  <c r="O62" i="12"/>
  <c r="N62" i="12"/>
  <c r="I62" i="12"/>
  <c r="O61" i="12"/>
  <c r="N61" i="12"/>
  <c r="I61" i="12"/>
  <c r="O60" i="12"/>
  <c r="N60" i="12"/>
  <c r="I60" i="12"/>
  <c r="O59" i="12"/>
  <c r="N59" i="12"/>
  <c r="I59" i="12"/>
  <c r="O58" i="12"/>
  <c r="N58" i="12"/>
  <c r="I58" i="12"/>
  <c r="O57" i="12"/>
  <c r="N57" i="12"/>
  <c r="I57" i="12"/>
  <c r="O56" i="12"/>
  <c r="N56" i="12"/>
  <c r="M56" i="12"/>
  <c r="I56" i="12"/>
  <c r="H56" i="12"/>
  <c r="F56" i="12"/>
  <c r="O55" i="12"/>
  <c r="N55" i="12"/>
  <c r="I55" i="12"/>
  <c r="O54" i="12"/>
  <c r="N54" i="12"/>
  <c r="I54" i="12"/>
  <c r="O53" i="12"/>
  <c r="N53" i="12"/>
  <c r="I53" i="12"/>
  <c r="O52" i="12"/>
  <c r="N52" i="12"/>
  <c r="I52" i="12"/>
  <c r="O51" i="12"/>
  <c r="N51" i="12"/>
  <c r="I51" i="12"/>
  <c r="O50" i="12"/>
  <c r="N50" i="12"/>
  <c r="M50" i="12"/>
  <c r="I50" i="12"/>
  <c r="H50" i="12"/>
  <c r="F50" i="12"/>
  <c r="O49" i="12"/>
  <c r="N49" i="12"/>
  <c r="I49" i="12"/>
  <c r="O48" i="12"/>
  <c r="N48" i="12"/>
  <c r="I48" i="12"/>
  <c r="O47" i="12"/>
  <c r="N47" i="12"/>
  <c r="I47" i="12"/>
  <c r="O46" i="12"/>
  <c r="N46" i="12"/>
  <c r="I46" i="12"/>
  <c r="O45" i="12"/>
  <c r="N45" i="12"/>
  <c r="I45" i="12"/>
  <c r="O44" i="12"/>
  <c r="N44" i="12"/>
  <c r="M44" i="12"/>
  <c r="I44" i="12"/>
  <c r="H44" i="12"/>
  <c r="F44" i="12"/>
  <c r="O43" i="12"/>
  <c r="N43" i="12"/>
  <c r="M43" i="12"/>
  <c r="I43" i="12"/>
  <c r="H43" i="12"/>
  <c r="F43" i="12"/>
  <c r="O42" i="12"/>
  <c r="N42" i="12"/>
  <c r="I42" i="12"/>
  <c r="O41" i="12"/>
  <c r="N41" i="12"/>
  <c r="I41" i="12"/>
  <c r="O40" i="12"/>
  <c r="N40" i="12"/>
  <c r="I40" i="12"/>
  <c r="O39" i="12"/>
  <c r="N39" i="12"/>
  <c r="I39" i="12"/>
  <c r="O38" i="12"/>
  <c r="N38" i="12"/>
  <c r="I38" i="12"/>
  <c r="O37" i="12"/>
  <c r="N37" i="12"/>
  <c r="I37" i="12"/>
  <c r="O36" i="12"/>
  <c r="N36" i="12"/>
  <c r="I36" i="12"/>
  <c r="O35" i="12"/>
  <c r="N35" i="12"/>
  <c r="M35" i="12"/>
  <c r="I35" i="12"/>
  <c r="H35" i="12"/>
  <c r="F35" i="12"/>
  <c r="O34" i="12"/>
  <c r="N34" i="12"/>
  <c r="I34" i="12"/>
  <c r="O33" i="12"/>
  <c r="N33" i="12"/>
  <c r="I33" i="12"/>
  <c r="O32" i="12"/>
  <c r="N32" i="12"/>
  <c r="I32" i="12"/>
  <c r="O31" i="12"/>
  <c r="N31" i="12"/>
  <c r="I31" i="12"/>
  <c r="O30" i="12"/>
  <c r="N30" i="12"/>
  <c r="M30" i="12"/>
  <c r="I30" i="12"/>
  <c r="H30" i="12"/>
  <c r="O29" i="12"/>
  <c r="N29" i="12"/>
  <c r="I29" i="12"/>
  <c r="O28" i="12"/>
  <c r="N28" i="12"/>
  <c r="I28" i="12"/>
  <c r="O27" i="12"/>
  <c r="N27" i="12"/>
  <c r="I27" i="12"/>
  <c r="O26" i="12"/>
  <c r="N26" i="12"/>
  <c r="I26" i="12"/>
  <c r="O25" i="12"/>
  <c r="N25" i="12"/>
  <c r="I25" i="12"/>
  <c r="O24" i="12"/>
  <c r="N24" i="12"/>
  <c r="I24" i="12"/>
  <c r="O23" i="12"/>
  <c r="N23" i="12"/>
  <c r="I23" i="12"/>
  <c r="O22" i="12"/>
  <c r="N22" i="12"/>
  <c r="I22" i="12"/>
  <c r="O21" i="12"/>
  <c r="N21" i="12"/>
  <c r="M21" i="12"/>
  <c r="I21" i="12"/>
  <c r="H21" i="12"/>
  <c r="F21" i="12"/>
  <c r="J21" i="12" s="1"/>
  <c r="O20" i="12"/>
  <c r="N20" i="12"/>
  <c r="I20" i="12"/>
  <c r="O19" i="12"/>
  <c r="N19" i="12"/>
  <c r="I19" i="12"/>
  <c r="O18" i="12"/>
  <c r="N18" i="12"/>
  <c r="I18" i="12"/>
  <c r="O17" i="12"/>
  <c r="N17" i="12"/>
  <c r="I17" i="12"/>
  <c r="O16" i="12"/>
  <c r="N16" i="12"/>
  <c r="I16" i="12"/>
  <c r="O15" i="12"/>
  <c r="N15" i="12"/>
  <c r="I15" i="12"/>
  <c r="O14" i="12"/>
  <c r="N14" i="12"/>
  <c r="M14" i="12"/>
  <c r="I14" i="12"/>
  <c r="H14" i="12"/>
  <c r="F14" i="12"/>
  <c r="J14" i="12" s="1"/>
  <c r="O13" i="12"/>
  <c r="N13" i="12"/>
  <c r="M13" i="12"/>
  <c r="I13" i="12"/>
  <c r="H13" i="12"/>
  <c r="F13" i="12"/>
  <c r="O12" i="12"/>
  <c r="N12" i="12"/>
  <c r="I12" i="12"/>
  <c r="O11" i="12"/>
  <c r="N11" i="12"/>
  <c r="I11" i="12"/>
  <c r="O10" i="12"/>
  <c r="N10" i="12"/>
  <c r="I10" i="12"/>
  <c r="O9" i="12"/>
  <c r="N9" i="12"/>
  <c r="M9" i="12"/>
  <c r="I9" i="12"/>
  <c r="H9" i="12"/>
  <c r="F9" i="12"/>
  <c r="O8" i="12"/>
  <c r="N8" i="12"/>
  <c r="M8" i="12"/>
  <c r="I8" i="12"/>
  <c r="H8" i="12"/>
  <c r="F8" i="12"/>
  <c r="J8" i="12" s="1"/>
  <c r="O7" i="12"/>
  <c r="N7" i="12"/>
  <c r="I7" i="12"/>
  <c r="O6" i="12"/>
  <c r="N6" i="12"/>
  <c r="I6" i="12"/>
  <c r="O5" i="12"/>
  <c r="N5" i="12"/>
  <c r="M5" i="12"/>
  <c r="M4" i="12" s="1"/>
  <c r="I5" i="12"/>
  <c r="H5" i="12"/>
  <c r="F5" i="12"/>
  <c r="L4" i="12"/>
  <c r="K4" i="12"/>
  <c r="N4" i="12" l="1"/>
  <c r="O4" i="12"/>
  <c r="J4" i="13"/>
  <c r="J56" i="12"/>
  <c r="J50" i="12"/>
  <c r="J44" i="12"/>
  <c r="J43" i="12"/>
  <c r="J30" i="12"/>
  <c r="J5" i="12"/>
  <c r="J80" i="12"/>
  <c r="J78" i="12"/>
  <c r="J76" i="12"/>
  <c r="J74" i="12"/>
  <c r="J71" i="12"/>
  <c r="F4" i="12"/>
  <c r="J66" i="12"/>
  <c r="H4" i="12"/>
  <c r="J69" i="12"/>
  <c r="I74" i="12"/>
  <c r="J13" i="12"/>
  <c r="J35" i="12"/>
  <c r="J79" i="12"/>
  <c r="J9" i="12"/>
  <c r="N66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K4" i="11"/>
  <c r="L4" i="11"/>
  <c r="J4" i="12" l="1"/>
  <c r="O4" i="11"/>
  <c r="H76" i="11"/>
  <c r="H66" i="11"/>
  <c r="J66" i="11" s="1"/>
  <c r="F66" i="11"/>
  <c r="F79" i="11"/>
  <c r="H72" i="11"/>
  <c r="N74" i="11"/>
  <c r="M74" i="11"/>
  <c r="H74" i="11"/>
  <c r="F74" i="11"/>
  <c r="N76" i="11"/>
  <c r="M66" i="11"/>
  <c r="M72" i="11"/>
  <c r="H79" i="11"/>
  <c r="I79" i="11"/>
  <c r="M79" i="11"/>
  <c r="N79" i="11"/>
  <c r="I66" i="11"/>
  <c r="J74" i="11" l="1"/>
  <c r="J79" i="11"/>
  <c r="I74" i="11"/>
  <c r="M76" i="11"/>
  <c r="M5" i="11"/>
  <c r="I5" i="11"/>
  <c r="N78" i="11"/>
  <c r="M14" i="11"/>
  <c r="M9" i="11"/>
  <c r="M81" i="11"/>
  <c r="M80" i="11"/>
  <c r="M78" i="11"/>
  <c r="M71" i="11"/>
  <c r="M70" i="11"/>
  <c r="M69" i="11"/>
  <c r="M68" i="11"/>
  <c r="M56" i="11"/>
  <c r="M50" i="11"/>
  <c r="M44" i="11"/>
  <c r="M43" i="11"/>
  <c r="M35" i="11"/>
  <c r="M30" i="11"/>
  <c r="M21" i="11"/>
  <c r="M13" i="11"/>
  <c r="M8" i="11"/>
  <c r="H81" i="11"/>
  <c r="H80" i="11"/>
  <c r="H78" i="11"/>
  <c r="H71" i="11"/>
  <c r="H70" i="11"/>
  <c r="H69" i="11"/>
  <c r="H68" i="11"/>
  <c r="F80" i="11"/>
  <c r="J80" i="11" s="1"/>
  <c r="F81" i="11"/>
  <c r="F78" i="11"/>
  <c r="F76" i="11"/>
  <c r="J76" i="11" s="1"/>
  <c r="F72" i="11"/>
  <c r="J72" i="11" s="1"/>
  <c r="F68" i="11"/>
  <c r="F69" i="11"/>
  <c r="F70" i="11"/>
  <c r="F71" i="11"/>
  <c r="H56" i="11"/>
  <c r="H50" i="11"/>
  <c r="H44" i="11"/>
  <c r="H43" i="11"/>
  <c r="H35" i="11"/>
  <c r="H30" i="11"/>
  <c r="H21" i="11"/>
  <c r="H14" i="11"/>
  <c r="H9" i="11"/>
  <c r="H5" i="11"/>
  <c r="H13" i="11"/>
  <c r="H8" i="11"/>
  <c r="F56" i="11"/>
  <c r="F50" i="11"/>
  <c r="F44" i="11"/>
  <c r="F43" i="11"/>
  <c r="F35" i="11"/>
  <c r="F30" i="11"/>
  <c r="F21" i="11"/>
  <c r="J21" i="11" s="1"/>
  <c r="F9" i="11"/>
  <c r="F5" i="11"/>
  <c r="F14" i="11"/>
  <c r="F13" i="11"/>
  <c r="F8" i="11"/>
  <c r="J8" i="11" s="1"/>
  <c r="N72" i="11"/>
  <c r="I76" i="11"/>
  <c r="I72" i="11"/>
  <c r="H4" i="11" l="1"/>
  <c r="J70" i="11"/>
  <c r="J13" i="11"/>
  <c r="J50" i="11"/>
  <c r="J14" i="11"/>
  <c r="J43" i="11"/>
  <c r="J35" i="11"/>
  <c r="J30" i="11"/>
  <c r="J71" i="11"/>
  <c r="J56" i="11"/>
  <c r="J78" i="11"/>
  <c r="J5" i="11"/>
  <c r="J44" i="11"/>
  <c r="J69" i="11"/>
  <c r="J9" i="11"/>
  <c r="J68" i="11"/>
  <c r="F4" i="11"/>
  <c r="M4" i="11"/>
  <c r="N20" i="11"/>
  <c r="I20" i="11"/>
  <c r="J4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8" i="11"/>
  <c r="I69" i="11"/>
  <c r="I70" i="11"/>
  <c r="I71" i="11"/>
  <c r="I78" i="11"/>
  <c r="I80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8" i="11"/>
  <c r="N69" i="11"/>
  <c r="N70" i="11"/>
  <c r="N71" i="11"/>
  <c r="N80" i="11"/>
  <c r="N81" i="11"/>
  <c r="N5" i="11"/>
  <c r="I6" i="11"/>
  <c r="N4" i="11" l="1"/>
</calcChain>
</file>

<file path=xl/sharedStrings.xml><?xml version="1.0" encoding="utf-8"?>
<sst xmlns="http://schemas.openxmlformats.org/spreadsheetml/2006/main" count="769" uniqueCount="123">
  <si>
    <t>A單位</t>
    <phoneticPr fontId="2" type="noConversion"/>
  </si>
  <si>
    <t>鄉鎮市</t>
    <phoneticPr fontId="2" type="noConversion"/>
  </si>
  <si>
    <t>區域</t>
    <phoneticPr fontId="2" type="noConversion"/>
  </si>
  <si>
    <t>台東市</t>
    <phoneticPr fontId="2" type="noConversion"/>
  </si>
  <si>
    <t>A區</t>
    <phoneticPr fontId="2" type="noConversion"/>
  </si>
  <si>
    <t>B區</t>
    <phoneticPr fontId="2" type="noConversion"/>
  </si>
  <si>
    <t>G區</t>
    <phoneticPr fontId="2" type="noConversion"/>
  </si>
  <si>
    <t>鹿野鄉</t>
    <phoneticPr fontId="2" type="noConversion"/>
  </si>
  <si>
    <t>關山鎮</t>
    <phoneticPr fontId="2" type="noConversion"/>
  </si>
  <si>
    <t>台灣基督長老教會
馬偕醫療財團法人台東馬偕紀念醫院</t>
    <phoneticPr fontId="2" type="noConversion"/>
  </si>
  <si>
    <t>C區</t>
    <phoneticPr fontId="2" type="noConversion"/>
  </si>
  <si>
    <t>東基醫療財團法人台東基督教醫院</t>
    <phoneticPr fontId="2" type="noConversion"/>
  </si>
  <si>
    <t>D區</t>
    <phoneticPr fontId="2" type="noConversion"/>
  </si>
  <si>
    <t>卑南鄉</t>
    <phoneticPr fontId="2" type="noConversion"/>
  </si>
  <si>
    <t>延平鄉</t>
    <phoneticPr fontId="2" type="noConversion"/>
  </si>
  <si>
    <t>E區</t>
    <phoneticPr fontId="2" type="noConversion"/>
  </si>
  <si>
    <t>晴安居家護理所</t>
    <phoneticPr fontId="2" type="noConversion"/>
  </si>
  <si>
    <t>F區</t>
    <phoneticPr fontId="2" type="noConversion"/>
  </si>
  <si>
    <t>H區</t>
    <phoneticPr fontId="2" type="noConversion"/>
  </si>
  <si>
    <t>天主教花蓮教區醫療財團法人
附設聖母居家護理所</t>
    <phoneticPr fontId="2" type="noConversion"/>
  </si>
  <si>
    <t>太麻里鄉</t>
    <phoneticPr fontId="2" type="noConversion"/>
  </si>
  <si>
    <t>金峰鄉</t>
    <phoneticPr fontId="2" type="noConversion"/>
  </si>
  <si>
    <t>大武鄉</t>
    <phoneticPr fontId="2" type="noConversion"/>
  </si>
  <si>
    <t>達仁鄉</t>
    <phoneticPr fontId="2" type="noConversion"/>
  </si>
  <si>
    <t>成功鎮</t>
    <phoneticPr fontId="2" type="noConversion"/>
  </si>
  <si>
    <t>財團法人伊甸社會福利基金會</t>
    <phoneticPr fontId="2" type="noConversion"/>
  </si>
  <si>
    <t>長濱鄉</t>
    <phoneticPr fontId="2" type="noConversion"/>
  </si>
  <si>
    <t>財團法人門諾社會福利慈善事業基金會</t>
    <phoneticPr fontId="2" type="noConversion"/>
  </si>
  <si>
    <t>東河鄉</t>
    <phoneticPr fontId="2" type="noConversion"/>
  </si>
  <si>
    <t>佛教慈濟醫療財團法人關山慈濟醫院</t>
    <phoneticPr fontId="2" type="noConversion"/>
  </si>
  <si>
    <t>池上鄉</t>
    <phoneticPr fontId="2" type="noConversion"/>
  </si>
  <si>
    <t>海端鄉</t>
    <phoneticPr fontId="2" type="noConversion"/>
  </si>
  <si>
    <t>臺東縣蘭嶼鄉衛生所</t>
    <phoneticPr fontId="2" type="noConversion"/>
  </si>
  <si>
    <t>蘭嶼鄉</t>
    <phoneticPr fontId="2" type="noConversion"/>
  </si>
  <si>
    <t>無A單位</t>
    <phoneticPr fontId="2" type="noConversion"/>
  </si>
  <si>
    <t>綠島鄉</t>
    <phoneticPr fontId="2" type="noConversion"/>
  </si>
  <si>
    <t>東美物理治療所</t>
    <phoneticPr fontId="2" type="noConversion"/>
  </si>
  <si>
    <t>中華民國紅十字會臺灣省臺東縣支會</t>
    <phoneticPr fontId="2" type="noConversion"/>
  </si>
  <si>
    <t>強國里</t>
    <phoneticPr fontId="2" type="noConversion"/>
  </si>
  <si>
    <t>大同里</t>
    <phoneticPr fontId="2" type="noConversion"/>
  </si>
  <si>
    <t>成功里</t>
    <phoneticPr fontId="2" type="noConversion"/>
  </si>
  <si>
    <t>東海里</t>
    <phoneticPr fontId="2" type="noConversion"/>
  </si>
  <si>
    <t>民生里</t>
    <phoneticPr fontId="2" type="noConversion"/>
  </si>
  <si>
    <t>光明里</t>
    <phoneticPr fontId="2" type="noConversion"/>
  </si>
  <si>
    <t>知本里</t>
    <phoneticPr fontId="2" type="noConversion"/>
  </si>
  <si>
    <t>建農里</t>
    <phoneticPr fontId="2" type="noConversion"/>
  </si>
  <si>
    <t>新園里</t>
    <phoneticPr fontId="2" type="noConversion"/>
  </si>
  <si>
    <t>新生里</t>
  </si>
  <si>
    <t>富豐里</t>
    <phoneticPr fontId="2" type="noConversion"/>
  </si>
  <si>
    <t>南榮里</t>
    <phoneticPr fontId="2" type="noConversion"/>
  </si>
  <si>
    <t>富岡里</t>
    <phoneticPr fontId="2" type="noConversion"/>
  </si>
  <si>
    <t>豐原里</t>
    <phoneticPr fontId="2" type="noConversion"/>
  </si>
  <si>
    <t>中心里</t>
    <phoneticPr fontId="2" type="noConversion"/>
  </si>
  <si>
    <t>自強里</t>
    <phoneticPr fontId="2" type="noConversion"/>
  </si>
  <si>
    <t>民族里</t>
    <phoneticPr fontId="2" type="noConversion"/>
  </si>
  <si>
    <t>民權里</t>
    <phoneticPr fontId="2" type="noConversion"/>
  </si>
  <si>
    <t>文化里</t>
    <phoneticPr fontId="2" type="noConversion"/>
  </si>
  <si>
    <t>仁愛里</t>
    <phoneticPr fontId="2" type="noConversion"/>
  </si>
  <si>
    <t>中正里</t>
    <phoneticPr fontId="2" type="noConversion"/>
  </si>
  <si>
    <t>中山里</t>
    <phoneticPr fontId="2" type="noConversion"/>
  </si>
  <si>
    <t>鐵花里</t>
    <phoneticPr fontId="2" type="noConversion"/>
  </si>
  <si>
    <t>卑南里</t>
    <phoneticPr fontId="2" type="noConversion"/>
  </si>
  <si>
    <t>東興村</t>
    <phoneticPr fontId="2" type="noConversion"/>
  </si>
  <si>
    <t>利嘉村</t>
    <phoneticPr fontId="2" type="noConversion"/>
  </si>
  <si>
    <t>太平村</t>
    <phoneticPr fontId="2" type="noConversion"/>
  </si>
  <si>
    <t>泰安村</t>
    <phoneticPr fontId="2" type="noConversion"/>
  </si>
  <si>
    <t>溫泉村</t>
    <phoneticPr fontId="2" type="noConversion"/>
  </si>
  <si>
    <t>美農村</t>
    <phoneticPr fontId="2" type="noConversion"/>
  </si>
  <si>
    <t>豐榮里</t>
    <phoneticPr fontId="2" type="noConversion"/>
  </si>
  <si>
    <t>康樂里</t>
    <phoneticPr fontId="2" type="noConversion"/>
  </si>
  <si>
    <t>寶桑里</t>
    <phoneticPr fontId="2" type="noConversion"/>
  </si>
  <si>
    <t>初鹿村</t>
    <phoneticPr fontId="2" type="noConversion"/>
  </si>
  <si>
    <t>賓朗村</t>
    <phoneticPr fontId="2" type="noConversion"/>
  </si>
  <si>
    <t>利吉村</t>
    <phoneticPr fontId="2" type="noConversion"/>
  </si>
  <si>
    <t>富山村</t>
    <phoneticPr fontId="2" type="noConversion"/>
  </si>
  <si>
    <t>富源村</t>
    <phoneticPr fontId="2" type="noConversion"/>
  </si>
  <si>
    <t>明峰村</t>
    <phoneticPr fontId="2" type="noConversion"/>
  </si>
  <si>
    <t>嘉豐村</t>
    <phoneticPr fontId="2" type="noConversion"/>
  </si>
  <si>
    <t>馬蘭里</t>
    <phoneticPr fontId="2" type="noConversion"/>
  </si>
  <si>
    <t>復國里</t>
    <phoneticPr fontId="2" type="noConversion"/>
  </si>
  <si>
    <t>復興里</t>
    <phoneticPr fontId="2" type="noConversion"/>
  </si>
  <si>
    <t>興國里</t>
    <phoneticPr fontId="2" type="noConversion"/>
  </si>
  <si>
    <t>新興里</t>
    <phoneticPr fontId="2" type="noConversion"/>
  </si>
  <si>
    <t>永樂里</t>
    <phoneticPr fontId="2" type="noConversion"/>
  </si>
  <si>
    <t>豐樂里</t>
    <phoneticPr fontId="2" type="noConversion"/>
  </si>
  <si>
    <t>豐谷里</t>
    <phoneticPr fontId="2" type="noConversion"/>
  </si>
  <si>
    <t>豐里里</t>
    <phoneticPr fontId="2" type="noConversion"/>
  </si>
  <si>
    <t>豐田里</t>
    <phoneticPr fontId="2" type="noConversion"/>
  </si>
  <si>
    <t>建業里</t>
    <phoneticPr fontId="2" type="noConversion"/>
  </si>
  <si>
    <t>建興里</t>
    <phoneticPr fontId="2" type="noConversion"/>
  </si>
  <si>
    <t>建和里</t>
    <phoneticPr fontId="2" type="noConversion"/>
  </si>
  <si>
    <t>豐年里</t>
    <phoneticPr fontId="2" type="noConversion"/>
  </si>
  <si>
    <t>中華里</t>
    <phoneticPr fontId="2" type="noConversion"/>
  </si>
  <si>
    <t>建國里</t>
    <phoneticPr fontId="2" type="noConversion"/>
  </si>
  <si>
    <t>四維里</t>
    <phoneticPr fontId="2" type="noConversion"/>
  </si>
  <si>
    <t>岩灣里</t>
    <phoneticPr fontId="2" type="noConversion"/>
  </si>
  <si>
    <t>南王里</t>
    <phoneticPr fontId="2" type="noConversion"/>
  </si>
  <si>
    <t>財團法人一粒麥子社會福利慈善事業基金會</t>
    <phoneticPr fontId="2" type="noConversion"/>
  </si>
  <si>
    <t>財團法人一粒麥子社會福利慈善事業基金會</t>
    <phoneticPr fontId="2" type="noConversion"/>
  </si>
  <si>
    <t>村里</t>
    <phoneticPr fontId="2" type="noConversion"/>
  </si>
  <si>
    <t>派A人數</t>
    <phoneticPr fontId="2" type="noConversion"/>
  </si>
  <si>
    <t>服務人數
(四包錢)</t>
    <phoneticPr fontId="2" type="noConversion"/>
  </si>
  <si>
    <t>未派A人數</t>
    <phoneticPr fontId="2" type="noConversion"/>
  </si>
  <si>
    <r>
      <t>區域分配：
台東市
A區：富岡里、富豐里、南榮里
B區：新生里
C區：強國里、大同里、成功里、東海里、民生里、光明里
D區：中心里、自強里、民族里、民權里、文化里、仁愛里、中正里、中山里、鐵花里</t>
    </r>
    <r>
      <rPr>
        <sz val="12"/>
        <color rgb="FFFF0000"/>
        <rFont val="標楷體"/>
        <family val="4"/>
        <charset val="136"/>
      </rPr>
      <t>、卑南里</t>
    </r>
    <r>
      <rPr>
        <sz val="12"/>
        <color theme="1"/>
        <rFont val="標楷體"/>
        <family val="4"/>
        <charset val="136"/>
      </rPr>
      <t xml:space="preserve">
E區：馬蘭里、復國里、復興里、興國里、新興里、豐榮里
F區：永樂里、豐樂里、豐谷里、豐里里、豐田里、康樂里
G區：知本里、建農里、豐原里、新園里
H區：建業里、建興里、建和里、豐年里、中華里、建國里、四維里</t>
    </r>
    <r>
      <rPr>
        <sz val="12"/>
        <color rgb="FFFF0000"/>
        <rFont val="標楷體"/>
        <family val="4"/>
        <charset val="136"/>
      </rPr>
      <t>、岩灣里、南王里、寶桑里</t>
    </r>
    <r>
      <rPr>
        <sz val="12"/>
        <color theme="1"/>
        <rFont val="標楷體"/>
        <family val="4"/>
        <charset val="136"/>
      </rPr>
      <t xml:space="preserve">
卑南鄉
A區：東興村、利嘉村、太平村、泰安村、溫泉村
B區：初鹿村、賓朗村、利吉村、富山村、富源村、明峰村、嘉豐村、美農村</t>
    </r>
    <phoneticPr fontId="2" type="noConversion"/>
  </si>
  <si>
    <t>小計</t>
    <phoneticPr fontId="2" type="noConversion"/>
  </si>
  <si>
    <t>核派率</t>
    <phoneticPr fontId="2" type="noConversion"/>
  </si>
  <si>
    <t>各村里
涵蓋率</t>
    <phoneticPr fontId="2" type="noConversion"/>
  </si>
  <si>
    <t>各區域
涵蓋率</t>
    <phoneticPr fontId="2" type="noConversion"/>
  </si>
  <si>
    <r>
      <t>110年A單位</t>
    </r>
    <r>
      <rPr>
        <sz val="20"/>
        <color rgb="FFFF0000"/>
        <rFont val="標楷體"/>
        <family val="4"/>
        <charset val="136"/>
      </rPr>
      <t>涵蓋率及核派率</t>
    </r>
    <r>
      <rPr>
        <sz val="20"/>
        <color theme="1"/>
        <rFont val="標楷體"/>
        <family val="4"/>
        <charset val="136"/>
      </rPr>
      <t>統計表
資料來源:長照平台(服務總表)</t>
    </r>
    <phoneticPr fontId="2" type="noConversion"/>
  </si>
  <si>
    <t>太麻里鄉</t>
    <phoneticPr fontId="2" type="noConversion"/>
  </si>
  <si>
    <t>都蘭診所</t>
    <phoneticPr fontId="2" type="noConversion"/>
  </si>
  <si>
    <t>東河鄉</t>
    <phoneticPr fontId="2" type="noConversion"/>
  </si>
  <si>
    <t>資料區間:~110/1/29</t>
    <phoneticPr fontId="2" type="noConversion"/>
  </si>
  <si>
    <t>資料區間:110/1/1~1/31</t>
    <phoneticPr fontId="2" type="noConversion"/>
  </si>
  <si>
    <t>初評、復評人數
(四包錢)</t>
    <phoneticPr fontId="2" type="noConversion"/>
  </si>
  <si>
    <t>資料區間:~110/2/28</t>
    <phoneticPr fontId="2" type="noConversion"/>
  </si>
  <si>
    <t>資料區間:110/2/1~2/28</t>
    <phoneticPr fontId="2" type="noConversion"/>
  </si>
  <si>
    <t>資料區間:~110/4/27</t>
  </si>
  <si>
    <t>資料區間:~110/4/27</t>
    <phoneticPr fontId="2" type="noConversion"/>
  </si>
  <si>
    <t>資料區間:~110/5/13</t>
    <phoneticPr fontId="2" type="noConversion"/>
  </si>
  <si>
    <t>未派A</t>
    <phoneticPr fontId="2" type="noConversion"/>
  </si>
  <si>
    <t>資料區間:~110/6/3</t>
    <phoneticPr fontId="2" type="noConversion"/>
  </si>
  <si>
    <t>1個案外縣市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</si>
</sst>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20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9" fontId="1" fillId="5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9" fontId="7" fillId="3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9" fontId="1" fillId="4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9" fontId="8" fillId="5" borderId="1" xfId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9" fontId="9" fillId="5" borderId="1" xfId="1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9" fontId="9" fillId="5" borderId="5" xfId="1" applyFont="1" applyFill="1" applyBorder="1" applyAlignment="1">
      <alignment horizontal="center" vertical="center"/>
    </xf>
    <xf numFmtId="9" fontId="9" fillId="5" borderId="7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9" fillId="6" borderId="5" xfId="1" applyFont="1" applyFill="1" applyBorder="1" applyAlignment="1">
      <alignment horizontal="center" vertical="center"/>
    </xf>
    <xf numFmtId="9" fontId="9" fillId="6" borderId="6" xfId="1" applyFont="1" applyFill="1" applyBorder="1" applyAlignment="1">
      <alignment horizontal="center" vertical="center"/>
    </xf>
    <xf numFmtId="9" fontId="9" fillId="6" borderId="7" xfId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9" fillId="3" borderId="5" xfId="1" applyFont="1" applyFill="1" applyBorder="1" applyAlignment="1">
      <alignment horizontal="center" vertical="center"/>
    </xf>
    <xf numFmtId="9" fontId="9" fillId="3" borderId="7" xfId="1" applyFont="1" applyFill="1" applyBorder="1" applyAlignment="1">
      <alignment horizontal="center" vertical="center"/>
    </xf>
    <xf numFmtId="9" fontId="9" fillId="3" borderId="6" xfId="1" applyFont="1" applyFill="1" applyBorder="1" applyAlignment="1">
      <alignment horizontal="center" vertical="center"/>
    </xf>
    <xf numFmtId="9" fontId="1" fillId="4" borderId="5" xfId="1" applyFont="1" applyFill="1" applyBorder="1" applyAlignment="1">
      <alignment horizontal="center" vertical="center"/>
    </xf>
    <xf numFmtId="9" fontId="1" fillId="4" borderId="6" xfId="1" applyFont="1" applyFill="1" applyBorder="1" applyAlignment="1">
      <alignment horizontal="center" vertical="center"/>
    </xf>
    <xf numFmtId="9" fontId="1" fillId="4" borderId="7" xfId="1" applyFont="1" applyFill="1" applyBorder="1" applyAlignment="1">
      <alignment horizontal="center" vertical="center"/>
    </xf>
    <xf numFmtId="9" fontId="3" fillId="3" borderId="5" xfId="1" applyFont="1" applyFill="1" applyBorder="1" applyAlignment="1">
      <alignment horizontal="center" vertical="center"/>
    </xf>
    <xf numFmtId="9" fontId="3" fillId="3" borderId="6" xfId="1" applyFont="1" applyFill="1" applyBorder="1" applyAlignment="1">
      <alignment horizontal="center" vertical="center"/>
    </xf>
    <xf numFmtId="9" fontId="3" fillId="3" borderId="7" xfId="1" applyFont="1" applyFill="1" applyBorder="1" applyAlignment="1">
      <alignment horizontal="center" vertical="center"/>
    </xf>
    <xf numFmtId="9" fontId="1" fillId="5" borderId="5" xfId="1" applyFont="1" applyFill="1" applyBorder="1" applyAlignment="1">
      <alignment horizontal="center" vertical="center"/>
    </xf>
    <xf numFmtId="9" fontId="1" fillId="5" borderId="7" xfId="1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zoomScale="70" zoomScaleNormal="70" workbookViewId="0">
      <selection activeCell="G66" sqref="G66"/>
    </sheetView>
  </sheetViews>
  <sheetFormatPr defaultColWidth="8.8984375" defaultRowHeight="15.6" x14ac:dyDescent="0.3"/>
  <cols>
    <col min="1" max="1" width="48.19921875" style="2" bestFit="1" customWidth="1"/>
    <col min="2" max="2" width="10.69921875" style="2" bestFit="1" customWidth="1"/>
    <col min="3" max="3" width="6.3984375" style="2" bestFit="1" customWidth="1"/>
    <col min="4" max="4" width="8.19921875" style="2" bestFit="1" customWidth="1"/>
    <col min="5" max="6" width="10.3984375" style="2" customWidth="1"/>
    <col min="7" max="9" width="9.69921875" style="2" customWidth="1"/>
    <col min="10" max="10" width="11" style="2" customWidth="1"/>
    <col min="11" max="11" width="11" style="2" bestFit="1" customWidth="1"/>
    <col min="12" max="12" width="13.796875" style="2" bestFit="1" customWidth="1"/>
    <col min="13" max="16384" width="8.8984375" style="2"/>
  </cols>
  <sheetData>
    <row r="1" spans="1:13" ht="84.65" customHeight="1" x14ac:dyDescent="0.3">
      <c r="A1" s="67" t="s">
        <v>108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4"/>
      <c r="M1" s="14"/>
    </row>
    <row r="2" spans="1:13" ht="28.25" customHeight="1" x14ac:dyDescent="0.3">
      <c r="A2" s="69"/>
      <c r="B2" s="70"/>
      <c r="C2" s="70"/>
      <c r="D2" s="71"/>
      <c r="E2" s="69" t="s">
        <v>121</v>
      </c>
      <c r="F2" s="70"/>
      <c r="G2" s="70"/>
      <c r="H2" s="70"/>
      <c r="I2" s="70"/>
      <c r="J2" s="70"/>
      <c r="K2" s="71"/>
      <c r="L2" s="14"/>
      <c r="M2" s="14"/>
    </row>
    <row r="3" spans="1:13" ht="31.2" x14ac:dyDescent="0.3">
      <c r="A3" s="39" t="s">
        <v>0</v>
      </c>
      <c r="B3" s="39" t="s">
        <v>1</v>
      </c>
      <c r="C3" s="39" t="s">
        <v>2</v>
      </c>
      <c r="D3" s="39" t="s">
        <v>99</v>
      </c>
      <c r="E3" s="12" t="s">
        <v>101</v>
      </c>
      <c r="F3" s="12" t="s">
        <v>104</v>
      </c>
      <c r="G3" s="40" t="s">
        <v>100</v>
      </c>
      <c r="H3" s="40" t="s">
        <v>104</v>
      </c>
      <c r="I3" s="40" t="s">
        <v>120</v>
      </c>
      <c r="J3" s="18" t="s">
        <v>106</v>
      </c>
      <c r="K3" s="18" t="s">
        <v>107</v>
      </c>
    </row>
    <row r="4" spans="1:13" x14ac:dyDescent="0.3">
      <c r="A4" s="10"/>
      <c r="B4" s="10"/>
      <c r="C4" s="10"/>
      <c r="D4" s="10"/>
      <c r="E4" s="11"/>
      <c r="F4" s="11">
        <f>SUM(F5:F81)</f>
        <v>4579</v>
      </c>
      <c r="G4" s="11"/>
      <c r="H4" s="11">
        <f>SUM(H5:H81)</f>
        <v>3860</v>
      </c>
      <c r="I4" s="11">
        <f>SUM(I5:I81)</f>
        <v>719</v>
      </c>
      <c r="J4" s="11"/>
      <c r="K4" s="16">
        <f>H4/F4</f>
        <v>0.84297881633544447</v>
      </c>
    </row>
    <row r="5" spans="1:13" x14ac:dyDescent="0.3">
      <c r="A5" s="51" t="s">
        <v>97</v>
      </c>
      <c r="B5" s="51" t="s">
        <v>3</v>
      </c>
      <c r="C5" s="51" t="s">
        <v>4</v>
      </c>
      <c r="D5" s="41" t="s">
        <v>50</v>
      </c>
      <c r="E5" s="20">
        <v>40</v>
      </c>
      <c r="F5" s="47">
        <f>SUM(E5:E7)</f>
        <v>110</v>
      </c>
      <c r="G5" s="20">
        <v>40</v>
      </c>
      <c r="H5" s="47">
        <f>SUM(G5:G7)</f>
        <v>109</v>
      </c>
      <c r="I5" s="20">
        <f>E5-G5</f>
        <v>0</v>
      </c>
      <c r="J5" s="27">
        <f t="shared" ref="J5:J65" si="0">G5/E5</f>
        <v>1</v>
      </c>
      <c r="K5" s="49">
        <f>H5/F5</f>
        <v>0.99090909090909096</v>
      </c>
    </row>
    <row r="6" spans="1:13" x14ac:dyDescent="0.3">
      <c r="A6" s="51"/>
      <c r="B6" s="51"/>
      <c r="C6" s="51"/>
      <c r="D6" s="41" t="s">
        <v>48</v>
      </c>
      <c r="E6" s="20">
        <v>12</v>
      </c>
      <c r="F6" s="54"/>
      <c r="G6" s="20">
        <v>12</v>
      </c>
      <c r="H6" s="54"/>
      <c r="I6" s="20">
        <f t="shared" ref="I6:I65" si="1">E6-G6</f>
        <v>0</v>
      </c>
      <c r="J6" s="27">
        <f t="shared" si="0"/>
        <v>1</v>
      </c>
      <c r="K6" s="55"/>
    </row>
    <row r="7" spans="1:13" x14ac:dyDescent="0.3">
      <c r="A7" s="51"/>
      <c r="B7" s="51"/>
      <c r="C7" s="51"/>
      <c r="D7" s="41" t="s">
        <v>49</v>
      </c>
      <c r="E7" s="20">
        <v>58</v>
      </c>
      <c r="F7" s="48"/>
      <c r="G7" s="20">
        <v>57</v>
      </c>
      <c r="H7" s="48"/>
      <c r="I7" s="20">
        <f t="shared" si="1"/>
        <v>1</v>
      </c>
      <c r="J7" s="27">
        <f t="shared" si="0"/>
        <v>0.98275862068965514</v>
      </c>
      <c r="K7" s="50"/>
    </row>
    <row r="8" spans="1:13" x14ac:dyDescent="0.3">
      <c r="A8" s="51"/>
      <c r="B8" s="41" t="s">
        <v>3</v>
      </c>
      <c r="C8" s="41" t="s">
        <v>5</v>
      </c>
      <c r="D8" s="41" t="s">
        <v>47</v>
      </c>
      <c r="E8" s="20">
        <v>147</v>
      </c>
      <c r="F8" s="7">
        <f>E8</f>
        <v>147</v>
      </c>
      <c r="G8" s="20">
        <v>6</v>
      </c>
      <c r="H8" s="7">
        <f>G8</f>
        <v>6</v>
      </c>
      <c r="I8" s="20">
        <f t="shared" si="1"/>
        <v>141</v>
      </c>
      <c r="J8" s="27">
        <f t="shared" si="0"/>
        <v>4.0816326530612242E-2</v>
      </c>
      <c r="K8" s="27">
        <f>H8/F8</f>
        <v>4.0816326530612242E-2</v>
      </c>
    </row>
    <row r="9" spans="1:13" x14ac:dyDescent="0.3">
      <c r="A9" s="51"/>
      <c r="B9" s="51" t="s">
        <v>3</v>
      </c>
      <c r="C9" s="51" t="s">
        <v>6</v>
      </c>
      <c r="D9" s="41" t="s">
        <v>44</v>
      </c>
      <c r="E9" s="20">
        <v>34</v>
      </c>
      <c r="F9" s="47">
        <f>SUM(E9:E12)</f>
        <v>155</v>
      </c>
      <c r="G9" s="20">
        <v>33</v>
      </c>
      <c r="H9" s="47">
        <f>SUM(G9:G12)</f>
        <v>143</v>
      </c>
      <c r="I9" s="20">
        <f t="shared" si="1"/>
        <v>1</v>
      </c>
      <c r="J9" s="27">
        <f t="shared" si="0"/>
        <v>0.97058823529411764</v>
      </c>
      <c r="K9" s="63">
        <f>H9/F9</f>
        <v>0.92258064516129035</v>
      </c>
    </row>
    <row r="10" spans="1:13" x14ac:dyDescent="0.3">
      <c r="A10" s="51"/>
      <c r="B10" s="51"/>
      <c r="C10" s="51"/>
      <c r="D10" s="41" t="s">
        <v>45</v>
      </c>
      <c r="E10" s="20">
        <v>57</v>
      </c>
      <c r="F10" s="54"/>
      <c r="G10" s="20">
        <v>50</v>
      </c>
      <c r="H10" s="54"/>
      <c r="I10" s="20">
        <f t="shared" si="1"/>
        <v>7</v>
      </c>
      <c r="J10" s="38">
        <f t="shared" si="0"/>
        <v>0.8771929824561403</v>
      </c>
      <c r="K10" s="64"/>
    </row>
    <row r="11" spans="1:13" x14ac:dyDescent="0.3">
      <c r="A11" s="51"/>
      <c r="B11" s="51"/>
      <c r="C11" s="51"/>
      <c r="D11" s="41" t="s">
        <v>51</v>
      </c>
      <c r="E11" s="20">
        <v>28</v>
      </c>
      <c r="F11" s="54"/>
      <c r="G11" s="20">
        <v>27</v>
      </c>
      <c r="H11" s="54"/>
      <c r="I11" s="20">
        <f t="shared" si="1"/>
        <v>1</v>
      </c>
      <c r="J11" s="27">
        <f t="shared" si="0"/>
        <v>0.9642857142857143</v>
      </c>
      <c r="K11" s="64"/>
    </row>
    <row r="12" spans="1:13" x14ac:dyDescent="0.3">
      <c r="A12" s="51"/>
      <c r="B12" s="51"/>
      <c r="C12" s="51"/>
      <c r="D12" s="41" t="s">
        <v>46</v>
      </c>
      <c r="E12" s="20">
        <v>36</v>
      </c>
      <c r="F12" s="48"/>
      <c r="G12" s="20">
        <v>33</v>
      </c>
      <c r="H12" s="48"/>
      <c r="I12" s="20">
        <f t="shared" si="1"/>
        <v>3</v>
      </c>
      <c r="J12" s="27">
        <f t="shared" si="0"/>
        <v>0.91666666666666663</v>
      </c>
      <c r="K12" s="65"/>
    </row>
    <row r="13" spans="1:13" x14ac:dyDescent="0.3">
      <c r="A13" s="51"/>
      <c r="B13" s="41" t="s">
        <v>7</v>
      </c>
      <c r="C13" s="41"/>
      <c r="D13" s="41"/>
      <c r="E13" s="20">
        <v>246</v>
      </c>
      <c r="F13" s="7">
        <f>E13</f>
        <v>246</v>
      </c>
      <c r="G13" s="20">
        <v>237</v>
      </c>
      <c r="H13" s="7">
        <f>G13</f>
        <v>237</v>
      </c>
      <c r="I13" s="20">
        <f t="shared" si="1"/>
        <v>9</v>
      </c>
      <c r="J13" s="27">
        <f t="shared" si="0"/>
        <v>0.96341463414634143</v>
      </c>
      <c r="K13" s="27">
        <f>H13/F13</f>
        <v>0.96341463414634143</v>
      </c>
    </row>
    <row r="14" spans="1:13" ht="16.25" customHeight="1" x14ac:dyDescent="0.3">
      <c r="A14" s="52" t="s">
        <v>9</v>
      </c>
      <c r="B14" s="42" t="s">
        <v>3</v>
      </c>
      <c r="C14" s="42" t="s">
        <v>10</v>
      </c>
      <c r="D14" s="41" t="s">
        <v>38</v>
      </c>
      <c r="E14" s="20">
        <v>24</v>
      </c>
      <c r="F14" s="47">
        <f>SUM(E14:E20)</f>
        <v>276</v>
      </c>
      <c r="G14" s="20">
        <v>24</v>
      </c>
      <c r="H14" s="47">
        <f>SUM(G14:G20)</f>
        <v>271</v>
      </c>
      <c r="I14" s="20">
        <f t="shared" si="1"/>
        <v>0</v>
      </c>
      <c r="J14" s="27">
        <f t="shared" si="0"/>
        <v>1</v>
      </c>
      <c r="K14" s="49">
        <f>H14/F14</f>
        <v>0.98188405797101452</v>
      </c>
    </row>
    <row r="15" spans="1:13" x14ac:dyDescent="0.3">
      <c r="A15" s="53"/>
      <c r="B15" s="43"/>
      <c r="C15" s="43"/>
      <c r="D15" s="41" t="s">
        <v>39</v>
      </c>
      <c r="E15" s="20">
        <v>15</v>
      </c>
      <c r="F15" s="54"/>
      <c r="G15" s="20">
        <v>15</v>
      </c>
      <c r="H15" s="54"/>
      <c r="I15" s="20">
        <f t="shared" si="1"/>
        <v>0</v>
      </c>
      <c r="J15" s="27">
        <f t="shared" si="0"/>
        <v>1</v>
      </c>
      <c r="K15" s="55"/>
    </row>
    <row r="16" spans="1:13" x14ac:dyDescent="0.3">
      <c r="A16" s="53"/>
      <c r="B16" s="43"/>
      <c r="C16" s="43"/>
      <c r="D16" s="41" t="s">
        <v>40</v>
      </c>
      <c r="E16" s="20">
        <v>25</v>
      </c>
      <c r="F16" s="54"/>
      <c r="G16" s="20">
        <v>25</v>
      </c>
      <c r="H16" s="54"/>
      <c r="I16" s="20">
        <f t="shared" si="1"/>
        <v>0</v>
      </c>
      <c r="J16" s="27">
        <f t="shared" si="0"/>
        <v>1</v>
      </c>
      <c r="K16" s="55"/>
    </row>
    <row r="17" spans="1:11" x14ac:dyDescent="0.3">
      <c r="A17" s="53"/>
      <c r="B17" s="43"/>
      <c r="C17" s="43"/>
      <c r="D17" s="41" t="s">
        <v>41</v>
      </c>
      <c r="E17" s="20">
        <v>53</v>
      </c>
      <c r="F17" s="54"/>
      <c r="G17" s="20">
        <v>51</v>
      </c>
      <c r="H17" s="54"/>
      <c r="I17" s="20">
        <f t="shared" si="1"/>
        <v>2</v>
      </c>
      <c r="J17" s="27">
        <f t="shared" si="0"/>
        <v>0.96226415094339623</v>
      </c>
      <c r="K17" s="55"/>
    </row>
    <row r="18" spans="1:11" x14ac:dyDescent="0.3">
      <c r="A18" s="53"/>
      <c r="B18" s="43"/>
      <c r="C18" s="43"/>
      <c r="D18" s="41" t="s">
        <v>42</v>
      </c>
      <c r="E18" s="20">
        <v>85</v>
      </c>
      <c r="F18" s="54"/>
      <c r="G18" s="20">
        <v>82</v>
      </c>
      <c r="H18" s="54"/>
      <c r="I18" s="20">
        <f t="shared" si="1"/>
        <v>3</v>
      </c>
      <c r="J18" s="27">
        <f t="shared" si="0"/>
        <v>0.96470588235294119</v>
      </c>
      <c r="K18" s="55"/>
    </row>
    <row r="19" spans="1:11" x14ac:dyDescent="0.3">
      <c r="A19" s="53"/>
      <c r="B19" s="43"/>
      <c r="C19" s="43"/>
      <c r="D19" s="41" t="s">
        <v>43</v>
      </c>
      <c r="E19" s="20">
        <v>27</v>
      </c>
      <c r="F19" s="54"/>
      <c r="G19" s="20">
        <v>27</v>
      </c>
      <c r="H19" s="54"/>
      <c r="I19" s="20">
        <f t="shared" si="1"/>
        <v>0</v>
      </c>
      <c r="J19" s="27">
        <f t="shared" si="0"/>
        <v>1</v>
      </c>
      <c r="K19" s="55"/>
    </row>
    <row r="20" spans="1:11" x14ac:dyDescent="0.3">
      <c r="A20" s="66"/>
      <c r="B20" s="44"/>
      <c r="C20" s="44"/>
      <c r="D20" s="41" t="s">
        <v>61</v>
      </c>
      <c r="E20" s="20">
        <v>47</v>
      </c>
      <c r="F20" s="48"/>
      <c r="G20" s="20">
        <v>47</v>
      </c>
      <c r="H20" s="48"/>
      <c r="I20" s="20">
        <f t="shared" si="1"/>
        <v>0</v>
      </c>
      <c r="J20" s="27">
        <f t="shared" si="0"/>
        <v>1</v>
      </c>
      <c r="K20" s="50"/>
    </row>
    <row r="21" spans="1:11" x14ac:dyDescent="0.3">
      <c r="A21" s="42" t="s">
        <v>11</v>
      </c>
      <c r="B21" s="51" t="s">
        <v>3</v>
      </c>
      <c r="C21" s="51" t="s">
        <v>12</v>
      </c>
      <c r="D21" s="41" t="s">
        <v>52</v>
      </c>
      <c r="E21" s="20">
        <v>38</v>
      </c>
      <c r="F21" s="47">
        <f>SUM(E21:E29)</f>
        <v>213</v>
      </c>
      <c r="G21" s="20">
        <v>37</v>
      </c>
      <c r="H21" s="47">
        <f>SUM(G21:G29)</f>
        <v>186</v>
      </c>
      <c r="I21" s="20">
        <f t="shared" si="1"/>
        <v>1</v>
      </c>
      <c r="J21" s="27">
        <f t="shared" si="0"/>
        <v>0.97368421052631582</v>
      </c>
      <c r="K21" s="49">
        <f>H21/F21</f>
        <v>0.87323943661971826</v>
      </c>
    </row>
    <row r="22" spans="1:11" x14ac:dyDescent="0.3">
      <c r="A22" s="43"/>
      <c r="B22" s="51"/>
      <c r="C22" s="51"/>
      <c r="D22" s="41" t="s">
        <v>53</v>
      </c>
      <c r="E22" s="20">
        <v>65</v>
      </c>
      <c r="F22" s="54"/>
      <c r="G22" s="20">
        <v>60</v>
      </c>
      <c r="H22" s="54"/>
      <c r="I22" s="20">
        <f t="shared" si="1"/>
        <v>5</v>
      </c>
      <c r="J22" s="27">
        <f t="shared" si="0"/>
        <v>0.92307692307692313</v>
      </c>
      <c r="K22" s="55"/>
    </row>
    <row r="23" spans="1:11" x14ac:dyDescent="0.3">
      <c r="A23" s="43"/>
      <c r="B23" s="51"/>
      <c r="C23" s="51"/>
      <c r="D23" s="41" t="s">
        <v>54</v>
      </c>
      <c r="E23" s="20">
        <v>32</v>
      </c>
      <c r="F23" s="54"/>
      <c r="G23" s="20">
        <v>23</v>
      </c>
      <c r="H23" s="54"/>
      <c r="I23" s="20">
        <f t="shared" si="1"/>
        <v>9</v>
      </c>
      <c r="J23" s="27">
        <f t="shared" si="0"/>
        <v>0.71875</v>
      </c>
      <c r="K23" s="55"/>
    </row>
    <row r="24" spans="1:11" x14ac:dyDescent="0.3">
      <c r="A24" s="43"/>
      <c r="B24" s="51"/>
      <c r="C24" s="51"/>
      <c r="D24" s="41" t="s">
        <v>55</v>
      </c>
      <c r="E24" s="20">
        <v>22</v>
      </c>
      <c r="F24" s="54"/>
      <c r="G24" s="20">
        <v>16</v>
      </c>
      <c r="H24" s="54"/>
      <c r="I24" s="20">
        <f t="shared" si="1"/>
        <v>6</v>
      </c>
      <c r="J24" s="27">
        <f t="shared" si="0"/>
        <v>0.72727272727272729</v>
      </c>
      <c r="K24" s="55"/>
    </row>
    <row r="25" spans="1:11" x14ac:dyDescent="0.3">
      <c r="A25" s="43"/>
      <c r="B25" s="51"/>
      <c r="C25" s="51"/>
      <c r="D25" s="41" t="s">
        <v>56</v>
      </c>
      <c r="E25" s="20">
        <v>6</v>
      </c>
      <c r="F25" s="54"/>
      <c r="G25" s="20">
        <v>6</v>
      </c>
      <c r="H25" s="54"/>
      <c r="I25" s="20">
        <f t="shared" si="1"/>
        <v>0</v>
      </c>
      <c r="J25" s="27">
        <f t="shared" si="0"/>
        <v>1</v>
      </c>
      <c r="K25" s="55"/>
    </row>
    <row r="26" spans="1:11" x14ac:dyDescent="0.3">
      <c r="A26" s="43"/>
      <c r="B26" s="51"/>
      <c r="C26" s="51"/>
      <c r="D26" s="41" t="s">
        <v>57</v>
      </c>
      <c r="E26" s="20">
        <v>11</v>
      </c>
      <c r="F26" s="54"/>
      <c r="G26" s="20">
        <v>11</v>
      </c>
      <c r="H26" s="54"/>
      <c r="I26" s="20">
        <f t="shared" si="1"/>
        <v>0</v>
      </c>
      <c r="J26" s="27">
        <f t="shared" si="0"/>
        <v>1</v>
      </c>
      <c r="K26" s="55"/>
    </row>
    <row r="27" spans="1:11" x14ac:dyDescent="0.3">
      <c r="A27" s="43"/>
      <c r="B27" s="51"/>
      <c r="C27" s="51"/>
      <c r="D27" s="41" t="s">
        <v>58</v>
      </c>
      <c r="E27" s="20">
        <v>20</v>
      </c>
      <c r="F27" s="54"/>
      <c r="G27" s="20">
        <v>19</v>
      </c>
      <c r="H27" s="54"/>
      <c r="I27" s="20">
        <f t="shared" si="1"/>
        <v>1</v>
      </c>
      <c r="J27" s="27">
        <f t="shared" si="0"/>
        <v>0.95</v>
      </c>
      <c r="K27" s="55"/>
    </row>
    <row r="28" spans="1:11" x14ac:dyDescent="0.3">
      <c r="A28" s="43"/>
      <c r="B28" s="51"/>
      <c r="C28" s="51"/>
      <c r="D28" s="41" t="s">
        <v>59</v>
      </c>
      <c r="E28" s="20">
        <v>11</v>
      </c>
      <c r="F28" s="54"/>
      <c r="G28" s="20">
        <v>9</v>
      </c>
      <c r="H28" s="54"/>
      <c r="I28" s="20">
        <f t="shared" si="1"/>
        <v>2</v>
      </c>
      <c r="J28" s="27">
        <f t="shared" si="0"/>
        <v>0.81818181818181823</v>
      </c>
      <c r="K28" s="55"/>
    </row>
    <row r="29" spans="1:11" x14ac:dyDescent="0.3">
      <c r="A29" s="43"/>
      <c r="B29" s="51"/>
      <c r="C29" s="51"/>
      <c r="D29" s="41" t="s">
        <v>60</v>
      </c>
      <c r="E29" s="20">
        <v>8</v>
      </c>
      <c r="F29" s="48"/>
      <c r="G29" s="20">
        <v>5</v>
      </c>
      <c r="H29" s="48"/>
      <c r="I29" s="20">
        <f t="shared" si="1"/>
        <v>3</v>
      </c>
      <c r="J29" s="27">
        <f t="shared" si="0"/>
        <v>0.625</v>
      </c>
      <c r="K29" s="50"/>
    </row>
    <row r="30" spans="1:11" x14ac:dyDescent="0.3">
      <c r="A30" s="43"/>
      <c r="B30" s="51" t="s">
        <v>13</v>
      </c>
      <c r="C30" s="51" t="s">
        <v>4</v>
      </c>
      <c r="D30" s="41" t="s">
        <v>62</v>
      </c>
      <c r="E30" s="20">
        <v>55</v>
      </c>
      <c r="F30" s="47">
        <f>SUM(E30:E34)</f>
        <v>199</v>
      </c>
      <c r="G30" s="20">
        <v>53</v>
      </c>
      <c r="H30" s="47">
        <f>SUM(G30:G34)</f>
        <v>184</v>
      </c>
      <c r="I30" s="20">
        <f t="shared" si="1"/>
        <v>2</v>
      </c>
      <c r="J30" s="27">
        <f t="shared" si="0"/>
        <v>0.96363636363636362</v>
      </c>
      <c r="K30" s="49">
        <f>H30/F30</f>
        <v>0.92462311557788945</v>
      </c>
    </row>
    <row r="31" spans="1:11" x14ac:dyDescent="0.3">
      <c r="A31" s="43"/>
      <c r="B31" s="51"/>
      <c r="C31" s="51"/>
      <c r="D31" s="41" t="s">
        <v>63</v>
      </c>
      <c r="E31" s="20">
        <v>34</v>
      </c>
      <c r="F31" s="54"/>
      <c r="G31" s="20">
        <v>32</v>
      </c>
      <c r="H31" s="54"/>
      <c r="I31" s="20">
        <f t="shared" si="1"/>
        <v>2</v>
      </c>
      <c r="J31" s="27">
        <f t="shared" si="0"/>
        <v>0.94117647058823528</v>
      </c>
      <c r="K31" s="55"/>
    </row>
    <row r="32" spans="1:11" x14ac:dyDescent="0.3">
      <c r="A32" s="43"/>
      <c r="B32" s="51"/>
      <c r="C32" s="51"/>
      <c r="D32" s="41" t="s">
        <v>64</v>
      </c>
      <c r="E32" s="20">
        <v>67</v>
      </c>
      <c r="F32" s="54"/>
      <c r="G32" s="20">
        <v>60</v>
      </c>
      <c r="H32" s="54"/>
      <c r="I32" s="20">
        <f t="shared" si="1"/>
        <v>7</v>
      </c>
      <c r="J32" s="27">
        <f t="shared" si="0"/>
        <v>0.89552238805970152</v>
      </c>
      <c r="K32" s="55"/>
    </row>
    <row r="33" spans="1:11" x14ac:dyDescent="0.3">
      <c r="A33" s="43"/>
      <c r="B33" s="51"/>
      <c r="C33" s="51"/>
      <c r="D33" s="41" t="s">
        <v>65</v>
      </c>
      <c r="E33" s="20">
        <v>23</v>
      </c>
      <c r="F33" s="54"/>
      <c r="G33" s="20">
        <v>21</v>
      </c>
      <c r="H33" s="54"/>
      <c r="I33" s="20">
        <f t="shared" si="1"/>
        <v>2</v>
      </c>
      <c r="J33" s="27">
        <f t="shared" si="0"/>
        <v>0.91304347826086951</v>
      </c>
      <c r="K33" s="55"/>
    </row>
    <row r="34" spans="1:11" x14ac:dyDescent="0.3">
      <c r="A34" s="43"/>
      <c r="B34" s="51"/>
      <c r="C34" s="51"/>
      <c r="D34" s="41" t="s">
        <v>66</v>
      </c>
      <c r="E34" s="20">
        <v>20</v>
      </c>
      <c r="F34" s="48"/>
      <c r="G34" s="20">
        <v>18</v>
      </c>
      <c r="H34" s="48"/>
      <c r="I34" s="20">
        <f t="shared" si="1"/>
        <v>2</v>
      </c>
      <c r="J34" s="27">
        <f t="shared" si="0"/>
        <v>0.9</v>
      </c>
      <c r="K34" s="50"/>
    </row>
    <row r="35" spans="1:11" x14ac:dyDescent="0.3">
      <c r="A35" s="43"/>
      <c r="B35" s="51" t="s">
        <v>13</v>
      </c>
      <c r="C35" s="51" t="s">
        <v>5</v>
      </c>
      <c r="D35" s="41" t="s">
        <v>71</v>
      </c>
      <c r="E35" s="20">
        <v>31</v>
      </c>
      <c r="F35" s="47">
        <f>SUM(E35:E42)</f>
        <v>192</v>
      </c>
      <c r="G35" s="20">
        <v>31</v>
      </c>
      <c r="H35" s="47">
        <f>SUM(G35:G42)</f>
        <v>190</v>
      </c>
      <c r="I35" s="20">
        <f t="shared" si="1"/>
        <v>0</v>
      </c>
      <c r="J35" s="27">
        <f t="shared" si="0"/>
        <v>1</v>
      </c>
      <c r="K35" s="49">
        <f>H35/F35</f>
        <v>0.98958333333333337</v>
      </c>
    </row>
    <row r="36" spans="1:11" x14ac:dyDescent="0.3">
      <c r="A36" s="43"/>
      <c r="B36" s="51"/>
      <c r="C36" s="51"/>
      <c r="D36" s="41" t="s">
        <v>72</v>
      </c>
      <c r="E36" s="20">
        <v>58</v>
      </c>
      <c r="F36" s="54"/>
      <c r="G36" s="20">
        <v>57</v>
      </c>
      <c r="H36" s="54"/>
      <c r="I36" s="20">
        <f t="shared" si="1"/>
        <v>1</v>
      </c>
      <c r="J36" s="27">
        <f t="shared" si="0"/>
        <v>0.98275862068965514</v>
      </c>
      <c r="K36" s="55"/>
    </row>
    <row r="37" spans="1:11" x14ac:dyDescent="0.3">
      <c r="A37" s="43"/>
      <c r="B37" s="51"/>
      <c r="C37" s="51"/>
      <c r="D37" s="41" t="s">
        <v>73</v>
      </c>
      <c r="E37" s="20">
        <v>13</v>
      </c>
      <c r="F37" s="54"/>
      <c r="G37" s="20">
        <v>13</v>
      </c>
      <c r="H37" s="54"/>
      <c r="I37" s="20">
        <f t="shared" si="1"/>
        <v>0</v>
      </c>
      <c r="J37" s="27">
        <f t="shared" si="0"/>
        <v>1</v>
      </c>
      <c r="K37" s="55"/>
    </row>
    <row r="38" spans="1:11" x14ac:dyDescent="0.3">
      <c r="A38" s="43"/>
      <c r="B38" s="51"/>
      <c r="C38" s="51"/>
      <c r="D38" s="41" t="s">
        <v>74</v>
      </c>
      <c r="E38" s="20">
        <v>12</v>
      </c>
      <c r="F38" s="54"/>
      <c r="G38" s="20">
        <v>12</v>
      </c>
      <c r="H38" s="54"/>
      <c r="I38" s="20">
        <f t="shared" si="1"/>
        <v>0</v>
      </c>
      <c r="J38" s="27">
        <f t="shared" si="0"/>
        <v>1</v>
      </c>
      <c r="K38" s="55"/>
    </row>
    <row r="39" spans="1:11" x14ac:dyDescent="0.3">
      <c r="A39" s="43"/>
      <c r="B39" s="51"/>
      <c r="C39" s="51"/>
      <c r="D39" s="41" t="s">
        <v>75</v>
      </c>
      <c r="E39" s="20">
        <v>9</v>
      </c>
      <c r="F39" s="54"/>
      <c r="G39" s="20">
        <v>9</v>
      </c>
      <c r="H39" s="54"/>
      <c r="I39" s="20">
        <f t="shared" si="1"/>
        <v>0</v>
      </c>
      <c r="J39" s="27">
        <f t="shared" si="0"/>
        <v>1</v>
      </c>
      <c r="K39" s="55"/>
    </row>
    <row r="40" spans="1:11" x14ac:dyDescent="0.3">
      <c r="A40" s="43"/>
      <c r="B40" s="51"/>
      <c r="C40" s="51"/>
      <c r="D40" s="41" t="s">
        <v>76</v>
      </c>
      <c r="E40" s="20">
        <v>36</v>
      </c>
      <c r="F40" s="54"/>
      <c r="G40" s="20">
        <v>36</v>
      </c>
      <c r="H40" s="54"/>
      <c r="I40" s="20">
        <f t="shared" si="1"/>
        <v>0</v>
      </c>
      <c r="J40" s="27">
        <f t="shared" si="0"/>
        <v>1</v>
      </c>
      <c r="K40" s="55"/>
    </row>
    <row r="41" spans="1:11" x14ac:dyDescent="0.3">
      <c r="A41" s="43"/>
      <c r="B41" s="51"/>
      <c r="C41" s="51"/>
      <c r="D41" s="41" t="s">
        <v>77</v>
      </c>
      <c r="E41" s="20">
        <v>11</v>
      </c>
      <c r="F41" s="54"/>
      <c r="G41" s="20">
        <v>11</v>
      </c>
      <c r="H41" s="54"/>
      <c r="I41" s="20">
        <f t="shared" si="1"/>
        <v>0</v>
      </c>
      <c r="J41" s="27">
        <f t="shared" si="0"/>
        <v>1</v>
      </c>
      <c r="K41" s="55"/>
    </row>
    <row r="42" spans="1:11" x14ac:dyDescent="0.3">
      <c r="A42" s="43"/>
      <c r="B42" s="51"/>
      <c r="C42" s="51"/>
      <c r="D42" s="41" t="s">
        <v>67</v>
      </c>
      <c r="E42" s="20">
        <v>22</v>
      </c>
      <c r="F42" s="48"/>
      <c r="G42" s="20">
        <v>21</v>
      </c>
      <c r="H42" s="48"/>
      <c r="I42" s="20">
        <f t="shared" si="1"/>
        <v>1</v>
      </c>
      <c r="J42" s="27">
        <f t="shared" si="0"/>
        <v>0.95454545454545459</v>
      </c>
      <c r="K42" s="50"/>
    </row>
    <row r="43" spans="1:11" x14ac:dyDescent="0.3">
      <c r="A43" s="44"/>
      <c r="B43" s="41" t="s">
        <v>14</v>
      </c>
      <c r="C43" s="41"/>
      <c r="D43" s="41"/>
      <c r="E43" s="20">
        <v>133</v>
      </c>
      <c r="F43" s="7">
        <f>SUM(E43)</f>
        <v>133</v>
      </c>
      <c r="G43" s="20">
        <v>128</v>
      </c>
      <c r="H43" s="7">
        <f>SUM(G43)</f>
        <v>128</v>
      </c>
      <c r="I43" s="20">
        <f t="shared" si="1"/>
        <v>5</v>
      </c>
      <c r="J43" s="27">
        <f t="shared" si="0"/>
        <v>0.96240601503759393</v>
      </c>
      <c r="K43" s="27">
        <f>H43/F43</f>
        <v>0.96240601503759393</v>
      </c>
    </row>
    <row r="44" spans="1:11" x14ac:dyDescent="0.3">
      <c r="A44" s="62" t="s">
        <v>37</v>
      </c>
      <c r="B44" s="51" t="s">
        <v>3</v>
      </c>
      <c r="C44" s="51" t="s">
        <v>15</v>
      </c>
      <c r="D44" s="41" t="s">
        <v>78</v>
      </c>
      <c r="E44" s="20">
        <v>40</v>
      </c>
      <c r="F44" s="47">
        <f>SUM(E44:E49)</f>
        <v>249</v>
      </c>
      <c r="G44" s="20">
        <v>37</v>
      </c>
      <c r="H44" s="47">
        <f>SUM(G44:G49)</f>
        <v>235</v>
      </c>
      <c r="I44" s="20">
        <f t="shared" si="1"/>
        <v>3</v>
      </c>
      <c r="J44" s="27">
        <f t="shared" si="0"/>
        <v>0.92500000000000004</v>
      </c>
      <c r="K44" s="49">
        <f>H44/F44</f>
        <v>0.94377510040160639</v>
      </c>
    </row>
    <row r="45" spans="1:11" x14ac:dyDescent="0.3">
      <c r="A45" s="62"/>
      <c r="B45" s="51"/>
      <c r="C45" s="51"/>
      <c r="D45" s="41" t="s">
        <v>79</v>
      </c>
      <c r="E45" s="20">
        <v>16</v>
      </c>
      <c r="F45" s="54"/>
      <c r="G45" s="20">
        <v>15</v>
      </c>
      <c r="H45" s="54"/>
      <c r="I45" s="20">
        <f t="shared" si="1"/>
        <v>1</v>
      </c>
      <c r="J45" s="27">
        <f t="shared" si="0"/>
        <v>0.9375</v>
      </c>
      <c r="K45" s="55"/>
    </row>
    <row r="46" spans="1:11" x14ac:dyDescent="0.3">
      <c r="A46" s="62"/>
      <c r="B46" s="51"/>
      <c r="C46" s="51"/>
      <c r="D46" s="41" t="s">
        <v>80</v>
      </c>
      <c r="E46" s="20">
        <v>12</v>
      </c>
      <c r="F46" s="54"/>
      <c r="G46" s="20">
        <v>11</v>
      </c>
      <c r="H46" s="54"/>
      <c r="I46" s="20">
        <f t="shared" si="1"/>
        <v>1</v>
      </c>
      <c r="J46" s="27">
        <f t="shared" si="0"/>
        <v>0.91666666666666663</v>
      </c>
      <c r="K46" s="55"/>
    </row>
    <row r="47" spans="1:11" x14ac:dyDescent="0.3">
      <c r="A47" s="62"/>
      <c r="B47" s="51"/>
      <c r="C47" s="51"/>
      <c r="D47" s="41" t="s">
        <v>81</v>
      </c>
      <c r="E47" s="20">
        <v>9</v>
      </c>
      <c r="F47" s="54"/>
      <c r="G47" s="20">
        <v>2</v>
      </c>
      <c r="H47" s="54"/>
      <c r="I47" s="20">
        <f t="shared" si="1"/>
        <v>7</v>
      </c>
      <c r="J47" s="27">
        <f t="shared" si="0"/>
        <v>0.22222222222222221</v>
      </c>
      <c r="K47" s="55"/>
    </row>
    <row r="48" spans="1:11" x14ac:dyDescent="0.3">
      <c r="A48" s="62"/>
      <c r="B48" s="51"/>
      <c r="C48" s="51"/>
      <c r="D48" s="41" t="s">
        <v>82</v>
      </c>
      <c r="E48" s="20">
        <v>24</v>
      </c>
      <c r="F48" s="54"/>
      <c r="G48" s="20">
        <v>24</v>
      </c>
      <c r="H48" s="54"/>
      <c r="I48" s="20">
        <f t="shared" si="1"/>
        <v>0</v>
      </c>
      <c r="J48" s="27">
        <f t="shared" si="0"/>
        <v>1</v>
      </c>
      <c r="K48" s="55"/>
    </row>
    <row r="49" spans="1:11" x14ac:dyDescent="0.3">
      <c r="A49" s="62"/>
      <c r="B49" s="51"/>
      <c r="C49" s="51"/>
      <c r="D49" s="41" t="s">
        <v>68</v>
      </c>
      <c r="E49" s="20">
        <v>148</v>
      </c>
      <c r="F49" s="48"/>
      <c r="G49" s="20">
        <v>146</v>
      </c>
      <c r="H49" s="48"/>
      <c r="I49" s="20">
        <f t="shared" si="1"/>
        <v>2</v>
      </c>
      <c r="J49" s="27">
        <f t="shared" si="0"/>
        <v>0.98648648648648651</v>
      </c>
      <c r="K49" s="50"/>
    </row>
    <row r="50" spans="1:11" x14ac:dyDescent="0.3">
      <c r="A50" s="51" t="s">
        <v>16</v>
      </c>
      <c r="B50" s="51" t="s">
        <v>3</v>
      </c>
      <c r="C50" s="51" t="s">
        <v>17</v>
      </c>
      <c r="D50" s="41" t="s">
        <v>83</v>
      </c>
      <c r="E50" s="20">
        <v>33</v>
      </c>
      <c r="F50" s="47">
        <f>SUM(E50:E55)</f>
        <v>288</v>
      </c>
      <c r="G50" s="20">
        <v>31</v>
      </c>
      <c r="H50" s="47">
        <f>SUM(G50:G55)</f>
        <v>282</v>
      </c>
      <c r="I50" s="20">
        <f t="shared" si="1"/>
        <v>2</v>
      </c>
      <c r="J50" s="27">
        <f t="shared" si="0"/>
        <v>0.93939393939393945</v>
      </c>
      <c r="K50" s="49">
        <f>H50/F50</f>
        <v>0.97916666666666663</v>
      </c>
    </row>
    <row r="51" spans="1:11" x14ac:dyDescent="0.3">
      <c r="A51" s="51"/>
      <c r="B51" s="51"/>
      <c r="C51" s="51"/>
      <c r="D51" s="41" t="s">
        <v>84</v>
      </c>
      <c r="E51" s="20">
        <v>22</v>
      </c>
      <c r="F51" s="54"/>
      <c r="G51" s="20">
        <v>22</v>
      </c>
      <c r="H51" s="54"/>
      <c r="I51" s="20">
        <f t="shared" si="1"/>
        <v>0</v>
      </c>
      <c r="J51" s="27">
        <f t="shared" si="0"/>
        <v>1</v>
      </c>
      <c r="K51" s="55"/>
    </row>
    <row r="52" spans="1:11" x14ac:dyDescent="0.3">
      <c r="A52" s="51"/>
      <c r="B52" s="51"/>
      <c r="C52" s="51"/>
      <c r="D52" s="41" t="s">
        <v>85</v>
      </c>
      <c r="E52" s="20">
        <v>118</v>
      </c>
      <c r="F52" s="54"/>
      <c r="G52" s="20">
        <v>117</v>
      </c>
      <c r="H52" s="54"/>
      <c r="I52" s="20">
        <f t="shared" si="1"/>
        <v>1</v>
      </c>
      <c r="J52" s="27">
        <f t="shared" si="0"/>
        <v>0.99152542372881358</v>
      </c>
      <c r="K52" s="55"/>
    </row>
    <row r="53" spans="1:11" x14ac:dyDescent="0.3">
      <c r="A53" s="51"/>
      <c r="B53" s="51"/>
      <c r="C53" s="51"/>
      <c r="D53" s="41" t="s">
        <v>86</v>
      </c>
      <c r="E53" s="20">
        <v>61</v>
      </c>
      <c r="F53" s="54"/>
      <c r="G53" s="20">
        <v>59</v>
      </c>
      <c r="H53" s="54"/>
      <c r="I53" s="20">
        <f t="shared" si="1"/>
        <v>2</v>
      </c>
      <c r="J53" s="27">
        <f t="shared" si="0"/>
        <v>0.96721311475409832</v>
      </c>
      <c r="K53" s="55"/>
    </row>
    <row r="54" spans="1:11" x14ac:dyDescent="0.3">
      <c r="A54" s="51"/>
      <c r="B54" s="51"/>
      <c r="C54" s="51"/>
      <c r="D54" s="41" t="s">
        <v>87</v>
      </c>
      <c r="E54" s="20">
        <v>29</v>
      </c>
      <c r="F54" s="54"/>
      <c r="G54" s="20">
        <v>28</v>
      </c>
      <c r="H54" s="54"/>
      <c r="I54" s="20">
        <f t="shared" si="1"/>
        <v>1</v>
      </c>
      <c r="J54" s="27">
        <f t="shared" si="0"/>
        <v>0.96551724137931039</v>
      </c>
      <c r="K54" s="55"/>
    </row>
    <row r="55" spans="1:11" x14ac:dyDescent="0.3">
      <c r="A55" s="51"/>
      <c r="B55" s="51"/>
      <c r="C55" s="51"/>
      <c r="D55" s="41" t="s">
        <v>69</v>
      </c>
      <c r="E55" s="20">
        <v>25</v>
      </c>
      <c r="F55" s="48"/>
      <c r="G55" s="20">
        <v>25</v>
      </c>
      <c r="H55" s="48"/>
      <c r="I55" s="20">
        <f t="shared" si="1"/>
        <v>0</v>
      </c>
      <c r="J55" s="27">
        <f t="shared" si="0"/>
        <v>1</v>
      </c>
      <c r="K55" s="50"/>
    </row>
    <row r="56" spans="1:11" x14ac:dyDescent="0.3">
      <c r="A56" s="42" t="s">
        <v>36</v>
      </c>
      <c r="B56" s="51" t="s">
        <v>3</v>
      </c>
      <c r="C56" s="51" t="s">
        <v>18</v>
      </c>
      <c r="D56" s="41" t="s">
        <v>88</v>
      </c>
      <c r="E56" s="20">
        <v>30</v>
      </c>
      <c r="F56" s="47">
        <f>SUM(E56:E65)</f>
        <v>357</v>
      </c>
      <c r="G56" s="20">
        <v>29</v>
      </c>
      <c r="H56" s="47">
        <f>SUM(G56:G65)</f>
        <v>337</v>
      </c>
      <c r="I56" s="20">
        <f t="shared" si="1"/>
        <v>1</v>
      </c>
      <c r="J56" s="27">
        <f t="shared" si="0"/>
        <v>0.96666666666666667</v>
      </c>
      <c r="K56" s="49">
        <f>H56/F56</f>
        <v>0.94397759103641454</v>
      </c>
    </row>
    <row r="57" spans="1:11" x14ac:dyDescent="0.3">
      <c r="A57" s="43"/>
      <c r="B57" s="51"/>
      <c r="C57" s="51"/>
      <c r="D57" s="41" t="s">
        <v>89</v>
      </c>
      <c r="E57" s="20">
        <v>24</v>
      </c>
      <c r="F57" s="54"/>
      <c r="G57" s="20">
        <v>23</v>
      </c>
      <c r="H57" s="54"/>
      <c r="I57" s="20">
        <f t="shared" si="1"/>
        <v>1</v>
      </c>
      <c r="J57" s="27">
        <f t="shared" si="0"/>
        <v>0.95833333333333337</v>
      </c>
      <c r="K57" s="55"/>
    </row>
    <row r="58" spans="1:11" x14ac:dyDescent="0.3">
      <c r="A58" s="43"/>
      <c r="B58" s="51"/>
      <c r="C58" s="51"/>
      <c r="D58" s="41" t="s">
        <v>90</v>
      </c>
      <c r="E58" s="20">
        <v>40</v>
      </c>
      <c r="F58" s="54"/>
      <c r="G58" s="20">
        <v>39</v>
      </c>
      <c r="H58" s="54"/>
      <c r="I58" s="20">
        <f t="shared" si="1"/>
        <v>1</v>
      </c>
      <c r="J58" s="27">
        <f t="shared" si="0"/>
        <v>0.97499999999999998</v>
      </c>
      <c r="K58" s="55"/>
    </row>
    <row r="59" spans="1:11" x14ac:dyDescent="0.3">
      <c r="A59" s="43"/>
      <c r="B59" s="51"/>
      <c r="C59" s="51"/>
      <c r="D59" s="41" t="s">
        <v>91</v>
      </c>
      <c r="E59" s="20">
        <v>54</v>
      </c>
      <c r="F59" s="54"/>
      <c r="G59" s="20">
        <v>53</v>
      </c>
      <c r="H59" s="54"/>
      <c r="I59" s="20">
        <f t="shared" si="1"/>
        <v>1</v>
      </c>
      <c r="J59" s="27">
        <f t="shared" si="0"/>
        <v>0.98148148148148151</v>
      </c>
      <c r="K59" s="55"/>
    </row>
    <row r="60" spans="1:11" x14ac:dyDescent="0.3">
      <c r="A60" s="43"/>
      <c r="B60" s="51"/>
      <c r="C60" s="51"/>
      <c r="D60" s="41" t="s">
        <v>92</v>
      </c>
      <c r="E60" s="20">
        <v>35</v>
      </c>
      <c r="F60" s="54"/>
      <c r="G60" s="20">
        <v>33</v>
      </c>
      <c r="H60" s="54"/>
      <c r="I60" s="20">
        <f t="shared" si="1"/>
        <v>2</v>
      </c>
      <c r="J60" s="27">
        <f t="shared" si="0"/>
        <v>0.94285714285714284</v>
      </c>
      <c r="K60" s="55"/>
    </row>
    <row r="61" spans="1:11" x14ac:dyDescent="0.3">
      <c r="A61" s="43"/>
      <c r="B61" s="51"/>
      <c r="C61" s="51"/>
      <c r="D61" s="41" t="s">
        <v>93</v>
      </c>
      <c r="E61" s="20">
        <v>34</v>
      </c>
      <c r="F61" s="54"/>
      <c r="G61" s="20">
        <v>33</v>
      </c>
      <c r="H61" s="54"/>
      <c r="I61" s="20">
        <f t="shared" si="1"/>
        <v>1</v>
      </c>
      <c r="J61" s="27">
        <f t="shared" si="0"/>
        <v>0.97058823529411764</v>
      </c>
      <c r="K61" s="55"/>
    </row>
    <row r="62" spans="1:11" x14ac:dyDescent="0.3">
      <c r="A62" s="43"/>
      <c r="B62" s="51"/>
      <c r="C62" s="51"/>
      <c r="D62" s="41" t="s">
        <v>94</v>
      </c>
      <c r="E62" s="20">
        <v>24</v>
      </c>
      <c r="F62" s="54"/>
      <c r="G62" s="20">
        <v>19</v>
      </c>
      <c r="H62" s="54"/>
      <c r="I62" s="20">
        <f t="shared" si="1"/>
        <v>5</v>
      </c>
      <c r="J62" s="27">
        <f t="shared" si="0"/>
        <v>0.79166666666666663</v>
      </c>
      <c r="K62" s="55"/>
    </row>
    <row r="63" spans="1:11" x14ac:dyDescent="0.3">
      <c r="A63" s="43"/>
      <c r="B63" s="51"/>
      <c r="C63" s="51"/>
      <c r="D63" s="41" t="s">
        <v>95</v>
      </c>
      <c r="E63" s="20">
        <v>42</v>
      </c>
      <c r="F63" s="54"/>
      <c r="G63" s="20">
        <v>35</v>
      </c>
      <c r="H63" s="54"/>
      <c r="I63" s="20">
        <f t="shared" si="1"/>
        <v>7</v>
      </c>
      <c r="J63" s="27">
        <f t="shared" si="0"/>
        <v>0.83333333333333337</v>
      </c>
      <c r="K63" s="55"/>
    </row>
    <row r="64" spans="1:11" x14ac:dyDescent="0.3">
      <c r="A64" s="43"/>
      <c r="B64" s="51"/>
      <c r="C64" s="51"/>
      <c r="D64" s="41" t="s">
        <v>96</v>
      </c>
      <c r="E64" s="20">
        <v>49</v>
      </c>
      <c r="F64" s="54"/>
      <c r="G64" s="20">
        <v>48</v>
      </c>
      <c r="H64" s="54"/>
      <c r="I64" s="20">
        <f t="shared" si="1"/>
        <v>1</v>
      </c>
      <c r="J64" s="27">
        <f t="shared" si="0"/>
        <v>0.97959183673469385</v>
      </c>
      <c r="K64" s="55"/>
    </row>
    <row r="65" spans="1:12" x14ac:dyDescent="0.3">
      <c r="A65" s="43"/>
      <c r="B65" s="51"/>
      <c r="C65" s="51"/>
      <c r="D65" s="41" t="s">
        <v>70</v>
      </c>
      <c r="E65" s="20">
        <v>25</v>
      </c>
      <c r="F65" s="48"/>
      <c r="G65" s="20">
        <v>25</v>
      </c>
      <c r="H65" s="48"/>
      <c r="I65" s="20">
        <f t="shared" si="1"/>
        <v>0</v>
      </c>
      <c r="J65" s="27">
        <f t="shared" si="0"/>
        <v>1</v>
      </c>
      <c r="K65" s="50"/>
    </row>
    <row r="66" spans="1:12" x14ac:dyDescent="0.3">
      <c r="A66" s="44"/>
      <c r="B66" s="41" t="s">
        <v>20</v>
      </c>
      <c r="C66" s="56"/>
      <c r="D66" s="57"/>
      <c r="E66" s="45">
        <v>244</v>
      </c>
      <c r="F66" s="47">
        <f>E66</f>
        <v>244</v>
      </c>
      <c r="G66" s="20">
        <v>36</v>
      </c>
      <c r="H66" s="47">
        <f>G67+G66</f>
        <v>240</v>
      </c>
      <c r="I66" s="45">
        <f>E66-G66-G67</f>
        <v>4</v>
      </c>
      <c r="J66" s="49">
        <f>(G67+G66)/E66</f>
        <v>0.98360655737704916</v>
      </c>
      <c r="K66" s="49">
        <f>H66/F66</f>
        <v>0.98360655737704916</v>
      </c>
    </row>
    <row r="67" spans="1:12" ht="15.6" customHeight="1" x14ac:dyDescent="0.3">
      <c r="A67" s="52" t="s">
        <v>19</v>
      </c>
      <c r="B67" s="41" t="s">
        <v>20</v>
      </c>
      <c r="C67" s="58"/>
      <c r="D67" s="59"/>
      <c r="E67" s="46"/>
      <c r="F67" s="48"/>
      <c r="G67" s="20">
        <v>204</v>
      </c>
      <c r="H67" s="48"/>
      <c r="I67" s="46"/>
      <c r="J67" s="50"/>
      <c r="K67" s="50"/>
    </row>
    <row r="68" spans="1:12" x14ac:dyDescent="0.3">
      <c r="A68" s="53"/>
      <c r="B68" s="41" t="s">
        <v>21</v>
      </c>
      <c r="C68" s="58"/>
      <c r="D68" s="59"/>
      <c r="E68" s="20">
        <v>73</v>
      </c>
      <c r="F68" s="7">
        <f t="shared" ref="F68:H71" si="2">E68</f>
        <v>73</v>
      </c>
      <c r="G68" s="20">
        <v>73</v>
      </c>
      <c r="H68" s="7">
        <f t="shared" si="2"/>
        <v>73</v>
      </c>
      <c r="I68" s="20">
        <f>E68-G68</f>
        <v>0</v>
      </c>
      <c r="J68" s="27">
        <f t="shared" ref="J68:K71" si="3">G68/E68</f>
        <v>1</v>
      </c>
      <c r="K68" s="27">
        <f t="shared" si="3"/>
        <v>1</v>
      </c>
    </row>
    <row r="69" spans="1:12" x14ac:dyDescent="0.3">
      <c r="A69" s="53"/>
      <c r="B69" s="41" t="s">
        <v>22</v>
      </c>
      <c r="C69" s="58"/>
      <c r="D69" s="59"/>
      <c r="E69" s="20">
        <v>184</v>
      </c>
      <c r="F69" s="7">
        <f t="shared" si="2"/>
        <v>184</v>
      </c>
      <c r="G69" s="20">
        <v>183</v>
      </c>
      <c r="H69" s="7">
        <f t="shared" si="2"/>
        <v>183</v>
      </c>
      <c r="I69" s="20">
        <f t="shared" ref="I69:I71" si="4">E69-G69</f>
        <v>1</v>
      </c>
      <c r="J69" s="27">
        <f t="shared" si="3"/>
        <v>0.99456521739130432</v>
      </c>
      <c r="K69" s="27">
        <f t="shared" si="3"/>
        <v>0.99456521739130432</v>
      </c>
    </row>
    <row r="70" spans="1:12" x14ac:dyDescent="0.3">
      <c r="A70" s="53"/>
      <c r="B70" s="41" t="s">
        <v>23</v>
      </c>
      <c r="C70" s="58"/>
      <c r="D70" s="59"/>
      <c r="E70" s="20">
        <v>96</v>
      </c>
      <c r="F70" s="7">
        <f t="shared" si="2"/>
        <v>96</v>
      </c>
      <c r="G70" s="20">
        <v>95</v>
      </c>
      <c r="H70" s="7">
        <f t="shared" si="2"/>
        <v>95</v>
      </c>
      <c r="I70" s="20">
        <f t="shared" si="4"/>
        <v>1</v>
      </c>
      <c r="J70" s="27">
        <f t="shared" si="3"/>
        <v>0.98958333333333337</v>
      </c>
      <c r="K70" s="27">
        <f t="shared" si="3"/>
        <v>0.98958333333333337</v>
      </c>
      <c r="L70" s="2" t="s">
        <v>122</v>
      </c>
    </row>
    <row r="71" spans="1:12" x14ac:dyDescent="0.3">
      <c r="A71" s="51" t="s">
        <v>25</v>
      </c>
      <c r="B71" s="41" t="s">
        <v>24</v>
      </c>
      <c r="C71" s="58"/>
      <c r="D71" s="59"/>
      <c r="E71" s="20">
        <v>365</v>
      </c>
      <c r="F71" s="7">
        <f t="shared" si="2"/>
        <v>365</v>
      </c>
      <c r="G71" s="20">
        <v>1</v>
      </c>
      <c r="H71" s="7">
        <f t="shared" si="2"/>
        <v>1</v>
      </c>
      <c r="I71" s="20">
        <f t="shared" si="4"/>
        <v>364</v>
      </c>
      <c r="J71" s="27">
        <f t="shared" si="3"/>
        <v>2.7397260273972603E-3</v>
      </c>
      <c r="K71" s="27">
        <f t="shared" si="3"/>
        <v>2.7397260273972603E-3</v>
      </c>
    </row>
    <row r="72" spans="1:12" x14ac:dyDescent="0.3">
      <c r="A72" s="51"/>
      <c r="B72" s="41" t="s">
        <v>26</v>
      </c>
      <c r="C72" s="58"/>
      <c r="D72" s="59"/>
      <c r="E72" s="45">
        <v>202</v>
      </c>
      <c r="F72" s="47">
        <f>E72</f>
        <v>202</v>
      </c>
      <c r="G72" s="20">
        <v>112</v>
      </c>
      <c r="H72" s="47">
        <f>G72+G73</f>
        <v>196</v>
      </c>
      <c r="I72" s="45">
        <f>E72-G72-G73</f>
        <v>6</v>
      </c>
      <c r="J72" s="49">
        <f>(G72+G73)/E72</f>
        <v>0.97029702970297027</v>
      </c>
      <c r="K72" s="49">
        <f>H72/F72</f>
        <v>0.97029702970297027</v>
      </c>
    </row>
    <row r="73" spans="1:12" x14ac:dyDescent="0.3">
      <c r="A73" s="51" t="s">
        <v>27</v>
      </c>
      <c r="B73" s="41" t="s">
        <v>26</v>
      </c>
      <c r="C73" s="58"/>
      <c r="D73" s="59"/>
      <c r="E73" s="46"/>
      <c r="F73" s="48"/>
      <c r="G73" s="20">
        <v>84</v>
      </c>
      <c r="H73" s="48"/>
      <c r="I73" s="46"/>
      <c r="J73" s="50"/>
      <c r="K73" s="50"/>
    </row>
    <row r="74" spans="1:12" x14ac:dyDescent="0.3">
      <c r="A74" s="51"/>
      <c r="B74" s="41" t="s">
        <v>28</v>
      </c>
      <c r="C74" s="58"/>
      <c r="D74" s="59"/>
      <c r="E74" s="45">
        <v>241</v>
      </c>
      <c r="F74" s="47">
        <f>E74</f>
        <v>241</v>
      </c>
      <c r="G74" s="20">
        <v>131</v>
      </c>
      <c r="H74" s="47">
        <f>G74+G75</f>
        <v>227</v>
      </c>
      <c r="I74" s="45">
        <f>E74-G74-G75</f>
        <v>14</v>
      </c>
      <c r="J74" s="49">
        <f>H74/E74</f>
        <v>0.94190871369294604</v>
      </c>
      <c r="K74" s="49">
        <f>H74/F74</f>
        <v>0.94190871369294604</v>
      </c>
    </row>
    <row r="75" spans="1:12" x14ac:dyDescent="0.3">
      <c r="A75" s="41" t="s">
        <v>110</v>
      </c>
      <c r="B75" s="41" t="s">
        <v>28</v>
      </c>
      <c r="C75" s="58"/>
      <c r="D75" s="59"/>
      <c r="E75" s="46"/>
      <c r="F75" s="48"/>
      <c r="G75" s="20">
        <v>96</v>
      </c>
      <c r="H75" s="48"/>
      <c r="I75" s="46"/>
      <c r="J75" s="50"/>
      <c r="K75" s="50"/>
    </row>
    <row r="76" spans="1:12" x14ac:dyDescent="0.3">
      <c r="A76" s="41" t="s">
        <v>97</v>
      </c>
      <c r="B76" s="41" t="s">
        <v>8</v>
      </c>
      <c r="C76" s="58"/>
      <c r="D76" s="59"/>
      <c r="E76" s="45">
        <v>196</v>
      </c>
      <c r="F76" s="47">
        <f>E76</f>
        <v>196</v>
      </c>
      <c r="G76" s="20">
        <v>134</v>
      </c>
      <c r="H76" s="47">
        <f>G76+G77</f>
        <v>193</v>
      </c>
      <c r="I76" s="45">
        <f>E76-G76-G77</f>
        <v>3</v>
      </c>
      <c r="J76" s="49">
        <f>(G76+G77)/E76</f>
        <v>0.98469387755102045</v>
      </c>
      <c r="K76" s="49">
        <f>H76/F76</f>
        <v>0.98469387755102045</v>
      </c>
    </row>
    <row r="77" spans="1:12" x14ac:dyDescent="0.3">
      <c r="A77" s="42" t="s">
        <v>29</v>
      </c>
      <c r="B77" s="41" t="s">
        <v>8</v>
      </c>
      <c r="C77" s="58"/>
      <c r="D77" s="59"/>
      <c r="E77" s="46"/>
      <c r="F77" s="48"/>
      <c r="G77" s="20">
        <v>59</v>
      </c>
      <c r="H77" s="48"/>
      <c r="I77" s="46"/>
      <c r="J77" s="50"/>
      <c r="K77" s="50"/>
    </row>
    <row r="78" spans="1:12" x14ac:dyDescent="0.3">
      <c r="A78" s="43"/>
      <c r="B78" s="41" t="s">
        <v>30</v>
      </c>
      <c r="C78" s="58"/>
      <c r="D78" s="59"/>
      <c r="E78" s="20">
        <v>197</v>
      </c>
      <c r="F78" s="7">
        <f>E78</f>
        <v>197</v>
      </c>
      <c r="G78" s="20">
        <v>193</v>
      </c>
      <c r="H78" s="7">
        <f>G78</f>
        <v>193</v>
      </c>
      <c r="I78" s="20">
        <f>E78-G78</f>
        <v>4</v>
      </c>
      <c r="J78" s="27">
        <f t="shared" ref="J78:K80" si="5">G78/E78</f>
        <v>0.97969543147208127</v>
      </c>
      <c r="K78" s="27">
        <f t="shared" si="5"/>
        <v>0.97969543147208127</v>
      </c>
    </row>
    <row r="79" spans="1:12" x14ac:dyDescent="0.3">
      <c r="A79" s="44"/>
      <c r="B79" s="41" t="s">
        <v>31</v>
      </c>
      <c r="C79" s="58"/>
      <c r="D79" s="59"/>
      <c r="E79" s="20">
        <v>102</v>
      </c>
      <c r="F79" s="7">
        <f>E79</f>
        <v>102</v>
      </c>
      <c r="G79" s="20">
        <v>98</v>
      </c>
      <c r="H79" s="7">
        <f t="shared" ref="F79:H81" si="6">G79</f>
        <v>98</v>
      </c>
      <c r="I79" s="20">
        <f t="shared" ref="I79:I81" si="7">E79-G79</f>
        <v>4</v>
      </c>
      <c r="J79" s="27">
        <f t="shared" si="5"/>
        <v>0.96078431372549022</v>
      </c>
      <c r="K79" s="27">
        <f t="shared" si="5"/>
        <v>0.96078431372549022</v>
      </c>
    </row>
    <row r="80" spans="1:12" ht="15.05" customHeight="1" x14ac:dyDescent="0.3">
      <c r="A80" s="41" t="s">
        <v>32</v>
      </c>
      <c r="B80" s="41" t="s">
        <v>33</v>
      </c>
      <c r="C80" s="58"/>
      <c r="D80" s="59"/>
      <c r="E80" s="20">
        <v>54</v>
      </c>
      <c r="F80" s="7">
        <f t="shared" si="6"/>
        <v>54</v>
      </c>
      <c r="G80" s="20">
        <v>53</v>
      </c>
      <c r="H80" s="7">
        <f t="shared" si="6"/>
        <v>53</v>
      </c>
      <c r="I80" s="20">
        <f t="shared" si="7"/>
        <v>1</v>
      </c>
      <c r="J80" s="27">
        <f t="shared" si="5"/>
        <v>0.98148148148148151</v>
      </c>
      <c r="K80" s="27">
        <f t="shared" si="5"/>
        <v>0.98148148148148151</v>
      </c>
    </row>
    <row r="81" spans="1:18" x14ac:dyDescent="0.3">
      <c r="A81" s="41" t="s">
        <v>34</v>
      </c>
      <c r="B81" s="41" t="s">
        <v>35</v>
      </c>
      <c r="C81" s="60"/>
      <c r="D81" s="61"/>
      <c r="E81" s="20">
        <v>60</v>
      </c>
      <c r="F81" s="7">
        <f t="shared" si="6"/>
        <v>60</v>
      </c>
      <c r="G81" s="20">
        <v>0</v>
      </c>
      <c r="H81" s="7">
        <f t="shared" si="6"/>
        <v>0</v>
      </c>
      <c r="I81" s="20">
        <f t="shared" si="7"/>
        <v>60</v>
      </c>
      <c r="J81" s="27">
        <v>0</v>
      </c>
      <c r="K81" s="27">
        <v>0</v>
      </c>
    </row>
    <row r="82" spans="1:18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</sheetData>
  <mergeCells count="83">
    <mergeCell ref="A1:K1"/>
    <mergeCell ref="A2:D2"/>
    <mergeCell ref="E2:K2"/>
    <mergeCell ref="A5:A13"/>
    <mergeCell ref="B5:B7"/>
    <mergeCell ref="C5:C7"/>
    <mergeCell ref="F5:F7"/>
    <mergeCell ref="H5:H7"/>
    <mergeCell ref="K5:K7"/>
    <mergeCell ref="B9:B12"/>
    <mergeCell ref="C9:C12"/>
    <mergeCell ref="F9:F12"/>
    <mergeCell ref="H9:H12"/>
    <mergeCell ref="K9:K12"/>
    <mergeCell ref="A14:A20"/>
    <mergeCell ref="B14:B20"/>
    <mergeCell ref="C14:C20"/>
    <mergeCell ref="F14:F20"/>
    <mergeCell ref="H14:H20"/>
    <mergeCell ref="K14:K20"/>
    <mergeCell ref="K21:K29"/>
    <mergeCell ref="B30:B34"/>
    <mergeCell ref="C30:C34"/>
    <mergeCell ref="F30:F34"/>
    <mergeCell ref="H30:H34"/>
    <mergeCell ref="A21:A43"/>
    <mergeCell ref="B21:B29"/>
    <mergeCell ref="C21:C29"/>
    <mergeCell ref="F21:F29"/>
    <mergeCell ref="H21:H29"/>
    <mergeCell ref="K30:K34"/>
    <mergeCell ref="B35:B42"/>
    <mergeCell ref="C35:C42"/>
    <mergeCell ref="F35:F42"/>
    <mergeCell ref="H35:H42"/>
    <mergeCell ref="K35:K42"/>
    <mergeCell ref="K50:K55"/>
    <mergeCell ref="A44:A49"/>
    <mergeCell ref="B44:B49"/>
    <mergeCell ref="C44:C49"/>
    <mergeCell ref="F44:F49"/>
    <mergeCell ref="H44:H49"/>
    <mergeCell ref="K44:K49"/>
    <mergeCell ref="A50:A55"/>
    <mergeCell ref="B50:B55"/>
    <mergeCell ref="C50:C55"/>
    <mergeCell ref="F50:F55"/>
    <mergeCell ref="H50:H55"/>
    <mergeCell ref="I66:I67"/>
    <mergeCell ref="J66:J67"/>
    <mergeCell ref="K66:K67"/>
    <mergeCell ref="A67:A70"/>
    <mergeCell ref="A71:A72"/>
    <mergeCell ref="E72:E73"/>
    <mergeCell ref="F72:F73"/>
    <mergeCell ref="H72:H73"/>
    <mergeCell ref="I72:I73"/>
    <mergeCell ref="J72:J73"/>
    <mergeCell ref="A56:A66"/>
    <mergeCell ref="B56:B65"/>
    <mergeCell ref="C56:C65"/>
    <mergeCell ref="F56:F65"/>
    <mergeCell ref="H56:H65"/>
    <mergeCell ref="K56:K65"/>
    <mergeCell ref="J76:J77"/>
    <mergeCell ref="K76:K77"/>
    <mergeCell ref="K72:K73"/>
    <mergeCell ref="A73:A74"/>
    <mergeCell ref="E74:E75"/>
    <mergeCell ref="F74:F75"/>
    <mergeCell ref="H74:H75"/>
    <mergeCell ref="I74:I75"/>
    <mergeCell ref="J74:J75"/>
    <mergeCell ref="K74:K75"/>
    <mergeCell ref="C66:D81"/>
    <mergeCell ref="E66:E67"/>
    <mergeCell ref="F66:F67"/>
    <mergeCell ref="H66:H67"/>
    <mergeCell ref="A77:A79"/>
    <mergeCell ref="E76:E77"/>
    <mergeCell ref="F76:F77"/>
    <mergeCell ref="H76:H77"/>
    <mergeCell ref="I76:I77"/>
  </mergeCells>
  <phoneticPr fontId="2" type="noConversion"/>
  <conditionalFormatting sqref="J5:K81">
    <cfRule type="cellIs" dxfId="8" priority="1" operator="lessThanOrEqual">
      <formula>0.95</formula>
    </cfRule>
  </conditionalFormatting>
  <pageMargins left="0.7" right="0.7" top="0.75" bottom="0.75" header="0.3" footer="0.3"/>
  <pageSetup paperSize="8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zoomScale="70" zoomScaleNormal="70" workbookViewId="0">
      <selection activeCell="M9" sqref="M9"/>
    </sheetView>
  </sheetViews>
  <sheetFormatPr defaultColWidth="8.8984375" defaultRowHeight="15.6" x14ac:dyDescent="0.3"/>
  <cols>
    <col min="1" max="1" width="48.19921875" style="2" bestFit="1" customWidth="1"/>
    <col min="2" max="2" width="10.69921875" style="2" bestFit="1" customWidth="1"/>
    <col min="3" max="3" width="6.3984375" style="2" bestFit="1" customWidth="1"/>
    <col min="4" max="4" width="8.19921875" style="2" bestFit="1" customWidth="1"/>
    <col min="5" max="6" width="10.3984375" style="2" customWidth="1"/>
    <col min="7" max="9" width="9.69921875" style="2" customWidth="1"/>
    <col min="10" max="10" width="11" style="2" customWidth="1"/>
    <col min="11" max="11" width="11" style="2" bestFit="1" customWidth="1"/>
    <col min="12" max="16384" width="8.8984375" style="2"/>
  </cols>
  <sheetData>
    <row r="1" spans="1:13" ht="84.65" customHeight="1" x14ac:dyDescent="0.3">
      <c r="A1" s="67" t="s">
        <v>108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4"/>
      <c r="M1" s="14"/>
    </row>
    <row r="2" spans="1:13" ht="28.25" customHeight="1" x14ac:dyDescent="0.3">
      <c r="A2" s="69"/>
      <c r="B2" s="70"/>
      <c r="C2" s="70"/>
      <c r="D2" s="71"/>
      <c r="E2" s="69" t="s">
        <v>119</v>
      </c>
      <c r="F2" s="70"/>
      <c r="G2" s="70"/>
      <c r="H2" s="70"/>
      <c r="I2" s="70"/>
      <c r="J2" s="70"/>
      <c r="K2" s="71"/>
      <c r="L2" s="14"/>
      <c r="M2" s="14"/>
    </row>
    <row r="3" spans="1:13" ht="31.2" x14ac:dyDescent="0.3">
      <c r="A3" s="37" t="s">
        <v>0</v>
      </c>
      <c r="B3" s="37" t="s">
        <v>1</v>
      </c>
      <c r="C3" s="37" t="s">
        <v>2</v>
      </c>
      <c r="D3" s="37" t="s">
        <v>99</v>
      </c>
      <c r="E3" s="12" t="s">
        <v>101</v>
      </c>
      <c r="F3" s="12" t="s">
        <v>104</v>
      </c>
      <c r="G3" s="35" t="s">
        <v>100</v>
      </c>
      <c r="H3" s="35" t="s">
        <v>104</v>
      </c>
      <c r="I3" s="35" t="s">
        <v>120</v>
      </c>
      <c r="J3" s="18" t="s">
        <v>106</v>
      </c>
      <c r="K3" s="18" t="s">
        <v>107</v>
      </c>
    </row>
    <row r="4" spans="1:13" x14ac:dyDescent="0.3">
      <c r="A4" s="10"/>
      <c r="B4" s="10"/>
      <c r="C4" s="10"/>
      <c r="D4" s="10"/>
      <c r="E4" s="11"/>
      <c r="F4" s="11">
        <f>SUM(F5:F81)</f>
        <v>4589</v>
      </c>
      <c r="G4" s="11"/>
      <c r="H4" s="11">
        <f>SUM(H5:H81)</f>
        <v>3859</v>
      </c>
      <c r="I4" s="11">
        <f>SUM(I5:I81)</f>
        <v>730</v>
      </c>
      <c r="J4" s="11"/>
      <c r="K4" s="16">
        <f>H4/F4</f>
        <v>0.84092394857267383</v>
      </c>
    </row>
    <row r="5" spans="1:13" x14ac:dyDescent="0.3">
      <c r="A5" s="51" t="s">
        <v>97</v>
      </c>
      <c r="B5" s="51" t="s">
        <v>3</v>
      </c>
      <c r="C5" s="51" t="s">
        <v>4</v>
      </c>
      <c r="D5" s="36" t="s">
        <v>50</v>
      </c>
      <c r="E5" s="20">
        <v>40</v>
      </c>
      <c r="F5" s="47">
        <f>SUM(E5:E7)</f>
        <v>110</v>
      </c>
      <c r="G5" s="20">
        <v>40</v>
      </c>
      <c r="H5" s="47">
        <f>SUM(G5:G7)</f>
        <v>108</v>
      </c>
      <c r="I5" s="20">
        <f>E5-G5</f>
        <v>0</v>
      </c>
      <c r="J5" s="27">
        <f t="shared" ref="J5:J36" si="0">G5/E5</f>
        <v>1</v>
      </c>
      <c r="K5" s="49">
        <f>H5/F5</f>
        <v>0.98181818181818181</v>
      </c>
    </row>
    <row r="6" spans="1:13" x14ac:dyDescent="0.3">
      <c r="A6" s="51"/>
      <c r="B6" s="51"/>
      <c r="C6" s="51"/>
      <c r="D6" s="36" t="s">
        <v>48</v>
      </c>
      <c r="E6" s="20">
        <v>12</v>
      </c>
      <c r="F6" s="54"/>
      <c r="G6" s="20">
        <v>12</v>
      </c>
      <c r="H6" s="54"/>
      <c r="I6" s="20">
        <f t="shared" ref="I6:I65" si="1">E6-G6</f>
        <v>0</v>
      </c>
      <c r="J6" s="27">
        <f t="shared" si="0"/>
        <v>1</v>
      </c>
      <c r="K6" s="55"/>
    </row>
    <row r="7" spans="1:13" x14ac:dyDescent="0.3">
      <c r="A7" s="51"/>
      <c r="B7" s="51"/>
      <c r="C7" s="51"/>
      <c r="D7" s="36" t="s">
        <v>49</v>
      </c>
      <c r="E7" s="20">
        <v>58</v>
      </c>
      <c r="F7" s="48"/>
      <c r="G7" s="20">
        <v>56</v>
      </c>
      <c r="H7" s="48"/>
      <c r="I7" s="20">
        <f t="shared" si="1"/>
        <v>2</v>
      </c>
      <c r="J7" s="27">
        <f t="shared" si="0"/>
        <v>0.96551724137931039</v>
      </c>
      <c r="K7" s="50"/>
    </row>
    <row r="8" spans="1:13" x14ac:dyDescent="0.3">
      <c r="A8" s="51"/>
      <c r="B8" s="36" t="s">
        <v>3</v>
      </c>
      <c r="C8" s="36" t="s">
        <v>5</v>
      </c>
      <c r="D8" s="36" t="s">
        <v>47</v>
      </c>
      <c r="E8" s="20">
        <v>145</v>
      </c>
      <c r="F8" s="7">
        <f>E8</f>
        <v>145</v>
      </c>
      <c r="G8" s="20">
        <v>6</v>
      </c>
      <c r="H8" s="7">
        <f>G8</f>
        <v>6</v>
      </c>
      <c r="I8" s="20">
        <f t="shared" si="1"/>
        <v>139</v>
      </c>
      <c r="J8" s="27">
        <f t="shared" si="0"/>
        <v>4.1379310344827586E-2</v>
      </c>
      <c r="K8" s="27">
        <f>H8/F8</f>
        <v>4.1379310344827586E-2</v>
      </c>
    </row>
    <row r="9" spans="1:13" x14ac:dyDescent="0.3">
      <c r="A9" s="51"/>
      <c r="B9" s="51" t="s">
        <v>3</v>
      </c>
      <c r="C9" s="51" t="s">
        <v>6</v>
      </c>
      <c r="D9" s="36" t="s">
        <v>44</v>
      </c>
      <c r="E9" s="20">
        <v>33</v>
      </c>
      <c r="F9" s="47">
        <f>SUM(E9:E12)</f>
        <v>150</v>
      </c>
      <c r="G9" s="20">
        <v>33</v>
      </c>
      <c r="H9" s="47">
        <f>SUM(G9:G12)</f>
        <v>139</v>
      </c>
      <c r="I9" s="20">
        <f t="shared" si="1"/>
        <v>0</v>
      </c>
      <c r="J9" s="27">
        <f t="shared" si="0"/>
        <v>1</v>
      </c>
      <c r="K9" s="63">
        <f>H9/F9</f>
        <v>0.92666666666666664</v>
      </c>
    </row>
    <row r="10" spans="1:13" x14ac:dyDescent="0.3">
      <c r="A10" s="51"/>
      <c r="B10" s="51"/>
      <c r="C10" s="51"/>
      <c r="D10" s="36" t="s">
        <v>45</v>
      </c>
      <c r="E10" s="20">
        <v>53</v>
      </c>
      <c r="F10" s="54"/>
      <c r="G10" s="20">
        <v>44</v>
      </c>
      <c r="H10" s="54"/>
      <c r="I10" s="20">
        <f t="shared" si="1"/>
        <v>9</v>
      </c>
      <c r="J10" s="38">
        <f t="shared" si="0"/>
        <v>0.83018867924528306</v>
      </c>
      <c r="K10" s="64"/>
    </row>
    <row r="11" spans="1:13" x14ac:dyDescent="0.3">
      <c r="A11" s="51"/>
      <c r="B11" s="51"/>
      <c r="C11" s="51"/>
      <c r="D11" s="36" t="s">
        <v>51</v>
      </c>
      <c r="E11" s="20">
        <v>27</v>
      </c>
      <c r="F11" s="54"/>
      <c r="G11" s="20">
        <v>26</v>
      </c>
      <c r="H11" s="54"/>
      <c r="I11" s="20">
        <f t="shared" si="1"/>
        <v>1</v>
      </c>
      <c r="J11" s="27">
        <f t="shared" si="0"/>
        <v>0.96296296296296291</v>
      </c>
      <c r="K11" s="64"/>
    </row>
    <row r="12" spans="1:13" x14ac:dyDescent="0.3">
      <c r="A12" s="51"/>
      <c r="B12" s="51"/>
      <c r="C12" s="51"/>
      <c r="D12" s="36" t="s">
        <v>46</v>
      </c>
      <c r="E12" s="20">
        <v>37</v>
      </c>
      <c r="F12" s="48"/>
      <c r="G12" s="20">
        <v>36</v>
      </c>
      <c r="H12" s="48"/>
      <c r="I12" s="20">
        <f t="shared" si="1"/>
        <v>1</v>
      </c>
      <c r="J12" s="27">
        <f t="shared" si="0"/>
        <v>0.97297297297297303</v>
      </c>
      <c r="K12" s="65"/>
    </row>
    <row r="13" spans="1:13" x14ac:dyDescent="0.3">
      <c r="A13" s="51"/>
      <c r="B13" s="36" t="s">
        <v>7</v>
      </c>
      <c r="C13" s="36"/>
      <c r="D13" s="36"/>
      <c r="E13" s="20">
        <v>245</v>
      </c>
      <c r="F13" s="7">
        <f>E13</f>
        <v>245</v>
      </c>
      <c r="G13" s="20">
        <v>241</v>
      </c>
      <c r="H13" s="7">
        <f>G13</f>
        <v>241</v>
      </c>
      <c r="I13" s="20">
        <f t="shared" si="1"/>
        <v>4</v>
      </c>
      <c r="J13" s="27">
        <f t="shared" si="0"/>
        <v>0.98367346938775513</v>
      </c>
      <c r="K13" s="27">
        <f>H13/F13</f>
        <v>0.98367346938775513</v>
      </c>
    </row>
    <row r="14" spans="1:13" ht="16.25" customHeight="1" x14ac:dyDescent="0.3">
      <c r="A14" s="52" t="s">
        <v>9</v>
      </c>
      <c r="B14" s="42" t="s">
        <v>3</v>
      </c>
      <c r="C14" s="42" t="s">
        <v>10</v>
      </c>
      <c r="D14" s="36" t="s">
        <v>38</v>
      </c>
      <c r="E14" s="20">
        <v>22</v>
      </c>
      <c r="F14" s="47">
        <f>SUM(E14:E20)</f>
        <v>277</v>
      </c>
      <c r="G14" s="20">
        <v>20</v>
      </c>
      <c r="H14" s="47">
        <f>SUM(G14:G20)</f>
        <v>258</v>
      </c>
      <c r="I14" s="20">
        <f t="shared" si="1"/>
        <v>2</v>
      </c>
      <c r="J14" s="27">
        <f t="shared" si="0"/>
        <v>0.90909090909090906</v>
      </c>
      <c r="K14" s="49">
        <f>H14/F14</f>
        <v>0.93140794223826717</v>
      </c>
    </row>
    <row r="15" spans="1:13" x14ac:dyDescent="0.3">
      <c r="A15" s="53"/>
      <c r="B15" s="43"/>
      <c r="C15" s="43"/>
      <c r="D15" s="36" t="s">
        <v>39</v>
      </c>
      <c r="E15" s="20">
        <v>16</v>
      </c>
      <c r="F15" s="54"/>
      <c r="G15" s="20">
        <v>16</v>
      </c>
      <c r="H15" s="54"/>
      <c r="I15" s="20">
        <f t="shared" si="1"/>
        <v>0</v>
      </c>
      <c r="J15" s="27">
        <f t="shared" si="0"/>
        <v>1</v>
      </c>
      <c r="K15" s="55"/>
    </row>
    <row r="16" spans="1:13" x14ac:dyDescent="0.3">
      <c r="A16" s="53"/>
      <c r="B16" s="43"/>
      <c r="C16" s="43"/>
      <c r="D16" s="36" t="s">
        <v>40</v>
      </c>
      <c r="E16" s="20">
        <v>25</v>
      </c>
      <c r="F16" s="54"/>
      <c r="G16" s="20">
        <v>24</v>
      </c>
      <c r="H16" s="54"/>
      <c r="I16" s="20">
        <f t="shared" si="1"/>
        <v>1</v>
      </c>
      <c r="J16" s="27">
        <f t="shared" si="0"/>
        <v>0.96</v>
      </c>
      <c r="K16" s="55"/>
    </row>
    <row r="17" spans="1:11" x14ac:dyDescent="0.3">
      <c r="A17" s="53"/>
      <c r="B17" s="43"/>
      <c r="C17" s="43"/>
      <c r="D17" s="36" t="s">
        <v>41</v>
      </c>
      <c r="E17" s="20">
        <v>53</v>
      </c>
      <c r="F17" s="54"/>
      <c r="G17" s="20">
        <v>50</v>
      </c>
      <c r="H17" s="54"/>
      <c r="I17" s="20">
        <f t="shared" si="1"/>
        <v>3</v>
      </c>
      <c r="J17" s="27">
        <f t="shared" si="0"/>
        <v>0.94339622641509435</v>
      </c>
      <c r="K17" s="55"/>
    </row>
    <row r="18" spans="1:11" x14ac:dyDescent="0.3">
      <c r="A18" s="53"/>
      <c r="B18" s="43"/>
      <c r="C18" s="43"/>
      <c r="D18" s="36" t="s">
        <v>42</v>
      </c>
      <c r="E18" s="20">
        <v>81</v>
      </c>
      <c r="F18" s="54"/>
      <c r="G18" s="20">
        <v>73</v>
      </c>
      <c r="H18" s="54"/>
      <c r="I18" s="20">
        <f t="shared" si="1"/>
        <v>8</v>
      </c>
      <c r="J18" s="27">
        <f t="shared" si="0"/>
        <v>0.90123456790123457</v>
      </c>
      <c r="K18" s="55"/>
    </row>
    <row r="19" spans="1:11" x14ac:dyDescent="0.3">
      <c r="A19" s="53"/>
      <c r="B19" s="43"/>
      <c r="C19" s="43"/>
      <c r="D19" s="36" t="s">
        <v>43</v>
      </c>
      <c r="E19" s="20">
        <v>30</v>
      </c>
      <c r="F19" s="54"/>
      <c r="G19" s="20">
        <v>29</v>
      </c>
      <c r="H19" s="54"/>
      <c r="I19" s="20">
        <f t="shared" si="1"/>
        <v>1</v>
      </c>
      <c r="J19" s="27">
        <f t="shared" si="0"/>
        <v>0.96666666666666667</v>
      </c>
      <c r="K19" s="55"/>
    </row>
    <row r="20" spans="1:11" x14ac:dyDescent="0.3">
      <c r="A20" s="66"/>
      <c r="B20" s="44"/>
      <c r="C20" s="44"/>
      <c r="D20" s="36" t="s">
        <v>61</v>
      </c>
      <c r="E20" s="20">
        <v>50</v>
      </c>
      <c r="F20" s="48"/>
      <c r="G20" s="20">
        <v>46</v>
      </c>
      <c r="H20" s="48"/>
      <c r="I20" s="20">
        <f t="shared" si="1"/>
        <v>4</v>
      </c>
      <c r="J20" s="27">
        <f t="shared" si="0"/>
        <v>0.92</v>
      </c>
      <c r="K20" s="50"/>
    </row>
    <row r="21" spans="1:11" x14ac:dyDescent="0.3">
      <c r="A21" s="42" t="s">
        <v>11</v>
      </c>
      <c r="B21" s="51" t="s">
        <v>3</v>
      </c>
      <c r="C21" s="51" t="s">
        <v>12</v>
      </c>
      <c r="D21" s="36" t="s">
        <v>52</v>
      </c>
      <c r="E21" s="20">
        <v>38</v>
      </c>
      <c r="F21" s="47">
        <f>SUM(E21:E29)</f>
        <v>222</v>
      </c>
      <c r="G21" s="20">
        <v>37</v>
      </c>
      <c r="H21" s="47">
        <f>SUM(G21:G29)</f>
        <v>194</v>
      </c>
      <c r="I21" s="20">
        <f t="shared" si="1"/>
        <v>1</v>
      </c>
      <c r="J21" s="27">
        <f t="shared" si="0"/>
        <v>0.97368421052631582</v>
      </c>
      <c r="K21" s="49">
        <f>H21/F21</f>
        <v>0.87387387387387383</v>
      </c>
    </row>
    <row r="22" spans="1:11" x14ac:dyDescent="0.3">
      <c r="A22" s="43"/>
      <c r="B22" s="51"/>
      <c r="C22" s="51"/>
      <c r="D22" s="36" t="s">
        <v>53</v>
      </c>
      <c r="E22" s="20">
        <v>70</v>
      </c>
      <c r="F22" s="54"/>
      <c r="G22" s="20">
        <v>66</v>
      </c>
      <c r="H22" s="54"/>
      <c r="I22" s="20">
        <f t="shared" si="1"/>
        <v>4</v>
      </c>
      <c r="J22" s="27">
        <f t="shared" si="0"/>
        <v>0.94285714285714284</v>
      </c>
      <c r="K22" s="55"/>
    </row>
    <row r="23" spans="1:11" x14ac:dyDescent="0.3">
      <c r="A23" s="43"/>
      <c r="B23" s="51"/>
      <c r="C23" s="51"/>
      <c r="D23" s="36" t="s">
        <v>54</v>
      </c>
      <c r="E23" s="20">
        <v>31</v>
      </c>
      <c r="F23" s="54"/>
      <c r="G23" s="20">
        <v>22</v>
      </c>
      <c r="H23" s="54"/>
      <c r="I23" s="20">
        <f t="shared" si="1"/>
        <v>9</v>
      </c>
      <c r="J23" s="27">
        <f t="shared" si="0"/>
        <v>0.70967741935483875</v>
      </c>
      <c r="K23" s="55"/>
    </row>
    <row r="24" spans="1:11" x14ac:dyDescent="0.3">
      <c r="A24" s="43"/>
      <c r="B24" s="51"/>
      <c r="C24" s="51"/>
      <c r="D24" s="36" t="s">
        <v>55</v>
      </c>
      <c r="E24" s="20">
        <v>23</v>
      </c>
      <c r="F24" s="54"/>
      <c r="G24" s="20">
        <v>16</v>
      </c>
      <c r="H24" s="54"/>
      <c r="I24" s="20">
        <f t="shared" si="1"/>
        <v>7</v>
      </c>
      <c r="J24" s="27">
        <f t="shared" si="0"/>
        <v>0.69565217391304346</v>
      </c>
      <c r="K24" s="55"/>
    </row>
    <row r="25" spans="1:11" x14ac:dyDescent="0.3">
      <c r="A25" s="43"/>
      <c r="B25" s="51"/>
      <c r="C25" s="51"/>
      <c r="D25" s="36" t="s">
        <v>56</v>
      </c>
      <c r="E25" s="20">
        <v>6</v>
      </c>
      <c r="F25" s="54"/>
      <c r="G25" s="20">
        <v>6</v>
      </c>
      <c r="H25" s="54"/>
      <c r="I25" s="20">
        <f t="shared" si="1"/>
        <v>0</v>
      </c>
      <c r="J25" s="27">
        <f t="shared" si="0"/>
        <v>1</v>
      </c>
      <c r="K25" s="55"/>
    </row>
    <row r="26" spans="1:11" x14ac:dyDescent="0.3">
      <c r="A26" s="43"/>
      <c r="B26" s="51"/>
      <c r="C26" s="51"/>
      <c r="D26" s="36" t="s">
        <v>57</v>
      </c>
      <c r="E26" s="20">
        <v>14</v>
      </c>
      <c r="F26" s="54"/>
      <c r="G26" s="20">
        <v>14</v>
      </c>
      <c r="H26" s="54"/>
      <c r="I26" s="20">
        <f t="shared" si="1"/>
        <v>0</v>
      </c>
      <c r="J26" s="27">
        <f t="shared" si="0"/>
        <v>1</v>
      </c>
      <c r="K26" s="55"/>
    </row>
    <row r="27" spans="1:11" x14ac:dyDescent="0.3">
      <c r="A27" s="43"/>
      <c r="B27" s="51"/>
      <c r="C27" s="51"/>
      <c r="D27" s="36" t="s">
        <v>58</v>
      </c>
      <c r="E27" s="20">
        <v>20</v>
      </c>
      <c r="F27" s="54"/>
      <c r="G27" s="20">
        <v>19</v>
      </c>
      <c r="H27" s="54"/>
      <c r="I27" s="20">
        <f t="shared" si="1"/>
        <v>1</v>
      </c>
      <c r="J27" s="27">
        <f t="shared" si="0"/>
        <v>0.95</v>
      </c>
      <c r="K27" s="55"/>
    </row>
    <row r="28" spans="1:11" x14ac:dyDescent="0.3">
      <c r="A28" s="43"/>
      <c r="B28" s="51"/>
      <c r="C28" s="51"/>
      <c r="D28" s="36" t="s">
        <v>59</v>
      </c>
      <c r="E28" s="20">
        <v>12</v>
      </c>
      <c r="F28" s="54"/>
      <c r="G28" s="20">
        <v>9</v>
      </c>
      <c r="H28" s="54"/>
      <c r="I28" s="20">
        <f t="shared" si="1"/>
        <v>3</v>
      </c>
      <c r="J28" s="27">
        <f t="shared" si="0"/>
        <v>0.75</v>
      </c>
      <c r="K28" s="55"/>
    </row>
    <row r="29" spans="1:11" x14ac:dyDescent="0.3">
      <c r="A29" s="43"/>
      <c r="B29" s="51"/>
      <c r="C29" s="51"/>
      <c r="D29" s="36" t="s">
        <v>60</v>
      </c>
      <c r="E29" s="20">
        <v>8</v>
      </c>
      <c r="F29" s="48"/>
      <c r="G29" s="20">
        <v>5</v>
      </c>
      <c r="H29" s="48"/>
      <c r="I29" s="20">
        <f t="shared" si="1"/>
        <v>3</v>
      </c>
      <c r="J29" s="27">
        <f t="shared" si="0"/>
        <v>0.625</v>
      </c>
      <c r="K29" s="50"/>
    </row>
    <row r="30" spans="1:11" x14ac:dyDescent="0.3">
      <c r="A30" s="43"/>
      <c r="B30" s="51" t="s">
        <v>13</v>
      </c>
      <c r="C30" s="51" t="s">
        <v>4</v>
      </c>
      <c r="D30" s="36" t="s">
        <v>62</v>
      </c>
      <c r="E30" s="20">
        <v>53</v>
      </c>
      <c r="F30" s="47">
        <f>SUM(E30:E34)</f>
        <v>192</v>
      </c>
      <c r="G30" s="20">
        <v>50</v>
      </c>
      <c r="H30" s="47">
        <f>SUM(G30:G34)</f>
        <v>183</v>
      </c>
      <c r="I30" s="20">
        <f t="shared" si="1"/>
        <v>3</v>
      </c>
      <c r="J30" s="27">
        <f t="shared" si="0"/>
        <v>0.94339622641509435</v>
      </c>
      <c r="K30" s="49">
        <f>H30/F30</f>
        <v>0.953125</v>
      </c>
    </row>
    <row r="31" spans="1:11" x14ac:dyDescent="0.3">
      <c r="A31" s="43"/>
      <c r="B31" s="51"/>
      <c r="C31" s="51"/>
      <c r="D31" s="36" t="s">
        <v>63</v>
      </c>
      <c r="E31" s="20">
        <v>33</v>
      </c>
      <c r="F31" s="54"/>
      <c r="G31" s="20">
        <v>33</v>
      </c>
      <c r="H31" s="54"/>
      <c r="I31" s="20">
        <f t="shared" si="1"/>
        <v>0</v>
      </c>
      <c r="J31" s="27">
        <f t="shared" si="0"/>
        <v>1</v>
      </c>
      <c r="K31" s="55"/>
    </row>
    <row r="32" spans="1:11" x14ac:dyDescent="0.3">
      <c r="A32" s="43"/>
      <c r="B32" s="51"/>
      <c r="C32" s="51"/>
      <c r="D32" s="36" t="s">
        <v>64</v>
      </c>
      <c r="E32" s="20">
        <v>63</v>
      </c>
      <c r="F32" s="54"/>
      <c r="G32" s="20">
        <v>61</v>
      </c>
      <c r="H32" s="54"/>
      <c r="I32" s="20">
        <f t="shared" si="1"/>
        <v>2</v>
      </c>
      <c r="J32" s="27">
        <f t="shared" si="0"/>
        <v>0.96825396825396826</v>
      </c>
      <c r="K32" s="55"/>
    </row>
    <row r="33" spans="1:11" x14ac:dyDescent="0.3">
      <c r="A33" s="43"/>
      <c r="B33" s="51"/>
      <c r="C33" s="51"/>
      <c r="D33" s="36" t="s">
        <v>65</v>
      </c>
      <c r="E33" s="20">
        <v>22</v>
      </c>
      <c r="F33" s="54"/>
      <c r="G33" s="20">
        <v>20</v>
      </c>
      <c r="H33" s="54"/>
      <c r="I33" s="20">
        <f t="shared" si="1"/>
        <v>2</v>
      </c>
      <c r="J33" s="27">
        <f t="shared" si="0"/>
        <v>0.90909090909090906</v>
      </c>
      <c r="K33" s="55"/>
    </row>
    <row r="34" spans="1:11" x14ac:dyDescent="0.3">
      <c r="A34" s="43"/>
      <c r="B34" s="51"/>
      <c r="C34" s="51"/>
      <c r="D34" s="36" t="s">
        <v>66</v>
      </c>
      <c r="E34" s="20">
        <v>21</v>
      </c>
      <c r="F34" s="48"/>
      <c r="G34" s="20">
        <v>19</v>
      </c>
      <c r="H34" s="48"/>
      <c r="I34" s="20">
        <f t="shared" si="1"/>
        <v>2</v>
      </c>
      <c r="J34" s="27">
        <f t="shared" si="0"/>
        <v>0.90476190476190477</v>
      </c>
      <c r="K34" s="50"/>
    </row>
    <row r="35" spans="1:11" x14ac:dyDescent="0.3">
      <c r="A35" s="43"/>
      <c r="B35" s="51" t="s">
        <v>13</v>
      </c>
      <c r="C35" s="51" t="s">
        <v>5</v>
      </c>
      <c r="D35" s="36" t="s">
        <v>71</v>
      </c>
      <c r="E35" s="20">
        <v>33</v>
      </c>
      <c r="F35" s="47">
        <f>SUM(E35:E42)</f>
        <v>196</v>
      </c>
      <c r="G35" s="20">
        <v>33</v>
      </c>
      <c r="H35" s="47">
        <f>SUM(G35:G42)</f>
        <v>192</v>
      </c>
      <c r="I35" s="20">
        <f t="shared" si="1"/>
        <v>0</v>
      </c>
      <c r="J35" s="27">
        <f t="shared" si="0"/>
        <v>1</v>
      </c>
      <c r="K35" s="49">
        <f>H35/F35</f>
        <v>0.97959183673469385</v>
      </c>
    </row>
    <row r="36" spans="1:11" x14ac:dyDescent="0.3">
      <c r="A36" s="43"/>
      <c r="B36" s="51"/>
      <c r="C36" s="51"/>
      <c r="D36" s="36" t="s">
        <v>72</v>
      </c>
      <c r="E36" s="20">
        <v>58</v>
      </c>
      <c r="F36" s="54"/>
      <c r="G36" s="20">
        <v>55</v>
      </c>
      <c r="H36" s="54"/>
      <c r="I36" s="20">
        <f t="shared" si="1"/>
        <v>3</v>
      </c>
      <c r="J36" s="27">
        <f t="shared" si="0"/>
        <v>0.94827586206896552</v>
      </c>
      <c r="K36" s="55"/>
    </row>
    <row r="37" spans="1:11" x14ac:dyDescent="0.3">
      <c r="A37" s="43"/>
      <c r="B37" s="51"/>
      <c r="C37" s="51"/>
      <c r="D37" s="36" t="s">
        <v>73</v>
      </c>
      <c r="E37" s="20">
        <v>13</v>
      </c>
      <c r="F37" s="54"/>
      <c r="G37" s="20">
        <v>13</v>
      </c>
      <c r="H37" s="54"/>
      <c r="I37" s="20">
        <f t="shared" si="1"/>
        <v>0</v>
      </c>
      <c r="J37" s="27">
        <f t="shared" ref="J37:J65" si="2">G37/E37</f>
        <v>1</v>
      </c>
      <c r="K37" s="55"/>
    </row>
    <row r="38" spans="1:11" x14ac:dyDescent="0.3">
      <c r="A38" s="43"/>
      <c r="B38" s="51"/>
      <c r="C38" s="51"/>
      <c r="D38" s="36" t="s">
        <v>74</v>
      </c>
      <c r="E38" s="20">
        <v>12</v>
      </c>
      <c r="F38" s="54"/>
      <c r="G38" s="20">
        <v>12</v>
      </c>
      <c r="H38" s="54"/>
      <c r="I38" s="20">
        <f t="shared" si="1"/>
        <v>0</v>
      </c>
      <c r="J38" s="27">
        <f t="shared" si="2"/>
        <v>1</v>
      </c>
      <c r="K38" s="55"/>
    </row>
    <row r="39" spans="1:11" x14ac:dyDescent="0.3">
      <c r="A39" s="43"/>
      <c r="B39" s="51"/>
      <c r="C39" s="51"/>
      <c r="D39" s="36" t="s">
        <v>75</v>
      </c>
      <c r="E39" s="20">
        <v>9</v>
      </c>
      <c r="F39" s="54"/>
      <c r="G39" s="20">
        <v>9</v>
      </c>
      <c r="H39" s="54"/>
      <c r="I39" s="20">
        <f t="shared" si="1"/>
        <v>0</v>
      </c>
      <c r="J39" s="27">
        <f t="shared" si="2"/>
        <v>1</v>
      </c>
      <c r="K39" s="55"/>
    </row>
    <row r="40" spans="1:11" x14ac:dyDescent="0.3">
      <c r="A40" s="43"/>
      <c r="B40" s="51"/>
      <c r="C40" s="51"/>
      <c r="D40" s="36" t="s">
        <v>76</v>
      </c>
      <c r="E40" s="20">
        <v>36</v>
      </c>
      <c r="F40" s="54"/>
      <c r="G40" s="20">
        <v>36</v>
      </c>
      <c r="H40" s="54"/>
      <c r="I40" s="20">
        <f t="shared" si="1"/>
        <v>0</v>
      </c>
      <c r="J40" s="27">
        <f t="shared" si="2"/>
        <v>1</v>
      </c>
      <c r="K40" s="55"/>
    </row>
    <row r="41" spans="1:11" x14ac:dyDescent="0.3">
      <c r="A41" s="43"/>
      <c r="B41" s="51"/>
      <c r="C41" s="51"/>
      <c r="D41" s="36" t="s">
        <v>77</v>
      </c>
      <c r="E41" s="20">
        <v>13</v>
      </c>
      <c r="F41" s="54"/>
      <c r="G41" s="20">
        <v>13</v>
      </c>
      <c r="H41" s="54"/>
      <c r="I41" s="20">
        <f t="shared" si="1"/>
        <v>0</v>
      </c>
      <c r="J41" s="27">
        <f t="shared" si="2"/>
        <v>1</v>
      </c>
      <c r="K41" s="55"/>
    </row>
    <row r="42" spans="1:11" x14ac:dyDescent="0.3">
      <c r="A42" s="43"/>
      <c r="B42" s="51"/>
      <c r="C42" s="51"/>
      <c r="D42" s="36" t="s">
        <v>67</v>
      </c>
      <c r="E42" s="20">
        <v>22</v>
      </c>
      <c r="F42" s="48"/>
      <c r="G42" s="20">
        <v>21</v>
      </c>
      <c r="H42" s="48"/>
      <c r="I42" s="20">
        <f t="shared" si="1"/>
        <v>1</v>
      </c>
      <c r="J42" s="27">
        <f t="shared" si="2"/>
        <v>0.95454545454545459</v>
      </c>
      <c r="K42" s="50"/>
    </row>
    <row r="43" spans="1:11" x14ac:dyDescent="0.3">
      <c r="A43" s="44"/>
      <c r="B43" s="36" t="s">
        <v>14</v>
      </c>
      <c r="C43" s="36"/>
      <c r="D43" s="36"/>
      <c r="E43" s="20">
        <v>129</v>
      </c>
      <c r="F43" s="7">
        <f>SUM(E43)</f>
        <v>129</v>
      </c>
      <c r="G43" s="20">
        <v>126</v>
      </c>
      <c r="H43" s="7">
        <f>SUM(G43)</f>
        <v>126</v>
      </c>
      <c r="I43" s="20">
        <f t="shared" si="1"/>
        <v>3</v>
      </c>
      <c r="J43" s="27">
        <f t="shared" si="2"/>
        <v>0.97674418604651159</v>
      </c>
      <c r="K43" s="27">
        <f>H43/F43</f>
        <v>0.97674418604651159</v>
      </c>
    </row>
    <row r="44" spans="1:11" x14ac:dyDescent="0.3">
      <c r="A44" s="62" t="s">
        <v>37</v>
      </c>
      <c r="B44" s="51" t="s">
        <v>3</v>
      </c>
      <c r="C44" s="51" t="s">
        <v>15</v>
      </c>
      <c r="D44" s="36" t="s">
        <v>78</v>
      </c>
      <c r="E44" s="20">
        <v>42</v>
      </c>
      <c r="F44" s="47">
        <f>SUM(E44:E49)</f>
        <v>254</v>
      </c>
      <c r="G44" s="20">
        <v>35</v>
      </c>
      <c r="H44" s="47">
        <f>SUM(G44:G49)</f>
        <v>228</v>
      </c>
      <c r="I44" s="20">
        <f t="shared" si="1"/>
        <v>7</v>
      </c>
      <c r="J44" s="27">
        <f t="shared" si="2"/>
        <v>0.83333333333333337</v>
      </c>
      <c r="K44" s="49">
        <f>H44/F44</f>
        <v>0.89763779527559051</v>
      </c>
    </row>
    <row r="45" spans="1:11" x14ac:dyDescent="0.3">
      <c r="A45" s="62"/>
      <c r="B45" s="51"/>
      <c r="C45" s="51"/>
      <c r="D45" s="36" t="s">
        <v>79</v>
      </c>
      <c r="E45" s="20">
        <v>15</v>
      </c>
      <c r="F45" s="54"/>
      <c r="G45" s="20">
        <v>15</v>
      </c>
      <c r="H45" s="54"/>
      <c r="I45" s="20">
        <f t="shared" si="1"/>
        <v>0</v>
      </c>
      <c r="J45" s="27">
        <f t="shared" si="2"/>
        <v>1</v>
      </c>
      <c r="K45" s="55"/>
    </row>
    <row r="46" spans="1:11" x14ac:dyDescent="0.3">
      <c r="A46" s="62"/>
      <c r="B46" s="51"/>
      <c r="C46" s="51"/>
      <c r="D46" s="36" t="s">
        <v>80</v>
      </c>
      <c r="E46" s="20">
        <v>12</v>
      </c>
      <c r="F46" s="54"/>
      <c r="G46" s="20">
        <v>8</v>
      </c>
      <c r="H46" s="54"/>
      <c r="I46" s="20">
        <f t="shared" si="1"/>
        <v>4</v>
      </c>
      <c r="J46" s="27">
        <f t="shared" si="2"/>
        <v>0.66666666666666663</v>
      </c>
      <c r="K46" s="55"/>
    </row>
    <row r="47" spans="1:11" x14ac:dyDescent="0.3">
      <c r="A47" s="62"/>
      <c r="B47" s="51"/>
      <c r="C47" s="51"/>
      <c r="D47" s="36" t="s">
        <v>81</v>
      </c>
      <c r="E47" s="20">
        <v>10</v>
      </c>
      <c r="F47" s="54"/>
      <c r="G47" s="20">
        <v>3</v>
      </c>
      <c r="H47" s="54"/>
      <c r="I47" s="20">
        <f t="shared" si="1"/>
        <v>7</v>
      </c>
      <c r="J47" s="27">
        <f t="shared" si="2"/>
        <v>0.3</v>
      </c>
      <c r="K47" s="55"/>
    </row>
    <row r="48" spans="1:11" x14ac:dyDescent="0.3">
      <c r="A48" s="62"/>
      <c r="B48" s="51"/>
      <c r="C48" s="51"/>
      <c r="D48" s="36" t="s">
        <v>82</v>
      </c>
      <c r="E48" s="20">
        <v>26</v>
      </c>
      <c r="F48" s="54"/>
      <c r="G48" s="20">
        <v>24</v>
      </c>
      <c r="H48" s="54"/>
      <c r="I48" s="20">
        <f t="shared" si="1"/>
        <v>2</v>
      </c>
      <c r="J48" s="27">
        <f t="shared" si="2"/>
        <v>0.92307692307692313</v>
      </c>
      <c r="K48" s="55"/>
    </row>
    <row r="49" spans="1:11" x14ac:dyDescent="0.3">
      <c r="A49" s="62"/>
      <c r="B49" s="51"/>
      <c r="C49" s="51"/>
      <c r="D49" s="36" t="s">
        <v>68</v>
      </c>
      <c r="E49" s="20">
        <v>149</v>
      </c>
      <c r="F49" s="48"/>
      <c r="G49" s="20">
        <v>143</v>
      </c>
      <c r="H49" s="48"/>
      <c r="I49" s="20">
        <f t="shared" si="1"/>
        <v>6</v>
      </c>
      <c r="J49" s="27">
        <f t="shared" si="2"/>
        <v>0.95973154362416102</v>
      </c>
      <c r="K49" s="50"/>
    </row>
    <row r="50" spans="1:11" x14ac:dyDescent="0.3">
      <c r="A50" s="51" t="s">
        <v>16</v>
      </c>
      <c r="B50" s="51" t="s">
        <v>3</v>
      </c>
      <c r="C50" s="51" t="s">
        <v>17</v>
      </c>
      <c r="D50" s="36" t="s">
        <v>83</v>
      </c>
      <c r="E50" s="20">
        <v>33</v>
      </c>
      <c r="F50" s="47">
        <f>SUM(E50:E55)</f>
        <v>297</v>
      </c>
      <c r="G50" s="20">
        <v>30</v>
      </c>
      <c r="H50" s="47">
        <f>SUM(G50:G55)</f>
        <v>288</v>
      </c>
      <c r="I50" s="20">
        <f t="shared" si="1"/>
        <v>3</v>
      </c>
      <c r="J50" s="27">
        <f t="shared" si="2"/>
        <v>0.90909090909090906</v>
      </c>
      <c r="K50" s="49">
        <f>H50/F50</f>
        <v>0.96969696969696972</v>
      </c>
    </row>
    <row r="51" spans="1:11" x14ac:dyDescent="0.3">
      <c r="A51" s="51"/>
      <c r="B51" s="51"/>
      <c r="C51" s="51"/>
      <c r="D51" s="36" t="s">
        <v>84</v>
      </c>
      <c r="E51" s="20">
        <v>23</v>
      </c>
      <c r="F51" s="54"/>
      <c r="G51" s="20">
        <v>23</v>
      </c>
      <c r="H51" s="54"/>
      <c r="I51" s="20">
        <f t="shared" si="1"/>
        <v>0</v>
      </c>
      <c r="J51" s="27">
        <f t="shared" si="2"/>
        <v>1</v>
      </c>
      <c r="K51" s="55"/>
    </row>
    <row r="52" spans="1:11" x14ac:dyDescent="0.3">
      <c r="A52" s="51"/>
      <c r="B52" s="51"/>
      <c r="C52" s="51"/>
      <c r="D52" s="36" t="s">
        <v>85</v>
      </c>
      <c r="E52" s="20">
        <v>122</v>
      </c>
      <c r="F52" s="54"/>
      <c r="G52" s="20">
        <v>119</v>
      </c>
      <c r="H52" s="54"/>
      <c r="I52" s="20">
        <f t="shared" si="1"/>
        <v>3</v>
      </c>
      <c r="J52" s="27">
        <f t="shared" si="2"/>
        <v>0.97540983606557374</v>
      </c>
      <c r="K52" s="55"/>
    </row>
    <row r="53" spans="1:11" x14ac:dyDescent="0.3">
      <c r="A53" s="51"/>
      <c r="B53" s="51"/>
      <c r="C53" s="51"/>
      <c r="D53" s="36" t="s">
        <v>86</v>
      </c>
      <c r="E53" s="20">
        <v>61</v>
      </c>
      <c r="F53" s="54"/>
      <c r="G53" s="20">
        <v>60</v>
      </c>
      <c r="H53" s="54"/>
      <c r="I53" s="20">
        <f t="shared" si="1"/>
        <v>1</v>
      </c>
      <c r="J53" s="27">
        <f t="shared" si="2"/>
        <v>0.98360655737704916</v>
      </c>
      <c r="K53" s="55"/>
    </row>
    <row r="54" spans="1:11" x14ac:dyDescent="0.3">
      <c r="A54" s="51"/>
      <c r="B54" s="51"/>
      <c r="C54" s="51"/>
      <c r="D54" s="36" t="s">
        <v>87</v>
      </c>
      <c r="E54" s="20">
        <v>30</v>
      </c>
      <c r="F54" s="54"/>
      <c r="G54" s="20">
        <v>29</v>
      </c>
      <c r="H54" s="54"/>
      <c r="I54" s="20">
        <f t="shared" si="1"/>
        <v>1</v>
      </c>
      <c r="J54" s="27">
        <f t="shared" si="2"/>
        <v>0.96666666666666667</v>
      </c>
      <c r="K54" s="55"/>
    </row>
    <row r="55" spans="1:11" x14ac:dyDescent="0.3">
      <c r="A55" s="51"/>
      <c r="B55" s="51"/>
      <c r="C55" s="51"/>
      <c r="D55" s="36" t="s">
        <v>69</v>
      </c>
      <c r="E55" s="20">
        <v>28</v>
      </c>
      <c r="F55" s="48"/>
      <c r="G55" s="20">
        <v>27</v>
      </c>
      <c r="H55" s="48"/>
      <c r="I55" s="20">
        <f t="shared" si="1"/>
        <v>1</v>
      </c>
      <c r="J55" s="27">
        <f t="shared" si="2"/>
        <v>0.9642857142857143</v>
      </c>
      <c r="K55" s="50"/>
    </row>
    <row r="56" spans="1:11" x14ac:dyDescent="0.3">
      <c r="A56" s="42" t="s">
        <v>36</v>
      </c>
      <c r="B56" s="51" t="s">
        <v>3</v>
      </c>
      <c r="C56" s="51" t="s">
        <v>18</v>
      </c>
      <c r="D56" s="36" t="s">
        <v>88</v>
      </c>
      <c r="E56" s="20">
        <v>30</v>
      </c>
      <c r="F56" s="47">
        <f>SUM(E56:E65)</f>
        <v>369</v>
      </c>
      <c r="G56" s="20">
        <v>29</v>
      </c>
      <c r="H56" s="47">
        <f>SUM(G56:G65)</f>
        <v>318</v>
      </c>
      <c r="I56" s="20">
        <f t="shared" si="1"/>
        <v>1</v>
      </c>
      <c r="J56" s="27">
        <f t="shared" si="2"/>
        <v>0.96666666666666667</v>
      </c>
      <c r="K56" s="49">
        <f>H56/F56</f>
        <v>0.86178861788617889</v>
      </c>
    </row>
    <row r="57" spans="1:11" x14ac:dyDescent="0.3">
      <c r="A57" s="43"/>
      <c r="B57" s="51"/>
      <c r="C57" s="51"/>
      <c r="D57" s="36" t="s">
        <v>89</v>
      </c>
      <c r="E57" s="20">
        <v>24</v>
      </c>
      <c r="F57" s="54"/>
      <c r="G57" s="20">
        <v>23</v>
      </c>
      <c r="H57" s="54"/>
      <c r="I57" s="20">
        <f t="shared" si="1"/>
        <v>1</v>
      </c>
      <c r="J57" s="27">
        <f t="shared" si="2"/>
        <v>0.95833333333333337</v>
      </c>
      <c r="K57" s="55"/>
    </row>
    <row r="58" spans="1:11" x14ac:dyDescent="0.3">
      <c r="A58" s="43"/>
      <c r="B58" s="51"/>
      <c r="C58" s="51"/>
      <c r="D58" s="36" t="s">
        <v>90</v>
      </c>
      <c r="E58" s="20">
        <v>41</v>
      </c>
      <c r="F58" s="54"/>
      <c r="G58" s="20">
        <v>39</v>
      </c>
      <c r="H58" s="54"/>
      <c r="I58" s="20">
        <f t="shared" si="1"/>
        <v>2</v>
      </c>
      <c r="J58" s="27">
        <f t="shared" si="2"/>
        <v>0.95121951219512191</v>
      </c>
      <c r="K58" s="55"/>
    </row>
    <row r="59" spans="1:11" x14ac:dyDescent="0.3">
      <c r="A59" s="43"/>
      <c r="B59" s="51"/>
      <c r="C59" s="51"/>
      <c r="D59" s="36" t="s">
        <v>91</v>
      </c>
      <c r="E59" s="20">
        <v>54</v>
      </c>
      <c r="F59" s="54"/>
      <c r="G59" s="20">
        <v>51</v>
      </c>
      <c r="H59" s="54"/>
      <c r="I59" s="20">
        <f t="shared" si="1"/>
        <v>3</v>
      </c>
      <c r="J59" s="27">
        <f t="shared" si="2"/>
        <v>0.94444444444444442</v>
      </c>
      <c r="K59" s="55"/>
    </row>
    <row r="60" spans="1:11" x14ac:dyDescent="0.3">
      <c r="A60" s="43"/>
      <c r="B60" s="51"/>
      <c r="C60" s="51"/>
      <c r="D60" s="36" t="s">
        <v>92</v>
      </c>
      <c r="E60" s="20">
        <v>41</v>
      </c>
      <c r="F60" s="54"/>
      <c r="G60" s="20">
        <v>31</v>
      </c>
      <c r="H60" s="54"/>
      <c r="I60" s="20">
        <f t="shared" si="1"/>
        <v>10</v>
      </c>
      <c r="J60" s="27">
        <f t="shared" si="2"/>
        <v>0.75609756097560976</v>
      </c>
      <c r="K60" s="55"/>
    </row>
    <row r="61" spans="1:11" x14ac:dyDescent="0.3">
      <c r="A61" s="43"/>
      <c r="B61" s="51"/>
      <c r="C61" s="51"/>
      <c r="D61" s="36" t="s">
        <v>93</v>
      </c>
      <c r="E61" s="20">
        <v>35</v>
      </c>
      <c r="F61" s="54"/>
      <c r="G61" s="20">
        <v>32</v>
      </c>
      <c r="H61" s="54"/>
      <c r="I61" s="20">
        <f t="shared" si="1"/>
        <v>3</v>
      </c>
      <c r="J61" s="27">
        <f t="shared" si="2"/>
        <v>0.91428571428571426</v>
      </c>
      <c r="K61" s="55"/>
    </row>
    <row r="62" spans="1:11" x14ac:dyDescent="0.3">
      <c r="A62" s="43"/>
      <c r="B62" s="51"/>
      <c r="C62" s="51"/>
      <c r="D62" s="36" t="s">
        <v>94</v>
      </c>
      <c r="E62" s="20">
        <v>25</v>
      </c>
      <c r="F62" s="54"/>
      <c r="G62" s="20">
        <v>20</v>
      </c>
      <c r="H62" s="54"/>
      <c r="I62" s="20">
        <f t="shared" si="1"/>
        <v>5</v>
      </c>
      <c r="J62" s="27">
        <f t="shared" si="2"/>
        <v>0.8</v>
      </c>
      <c r="K62" s="55"/>
    </row>
    <row r="63" spans="1:11" x14ac:dyDescent="0.3">
      <c r="A63" s="43"/>
      <c r="B63" s="51"/>
      <c r="C63" s="51"/>
      <c r="D63" s="36" t="s">
        <v>95</v>
      </c>
      <c r="E63" s="20">
        <v>43</v>
      </c>
      <c r="F63" s="54"/>
      <c r="G63" s="20">
        <v>35</v>
      </c>
      <c r="H63" s="54"/>
      <c r="I63" s="20">
        <f t="shared" si="1"/>
        <v>8</v>
      </c>
      <c r="J63" s="27">
        <f t="shared" si="2"/>
        <v>0.81395348837209303</v>
      </c>
      <c r="K63" s="55"/>
    </row>
    <row r="64" spans="1:11" x14ac:dyDescent="0.3">
      <c r="A64" s="43"/>
      <c r="B64" s="51"/>
      <c r="C64" s="51"/>
      <c r="D64" s="36" t="s">
        <v>96</v>
      </c>
      <c r="E64" s="20">
        <v>50</v>
      </c>
      <c r="F64" s="54"/>
      <c r="G64" s="20">
        <v>37</v>
      </c>
      <c r="H64" s="54"/>
      <c r="I64" s="20">
        <f t="shared" si="1"/>
        <v>13</v>
      </c>
      <c r="J64" s="27">
        <f t="shared" si="2"/>
        <v>0.74</v>
      </c>
      <c r="K64" s="55"/>
    </row>
    <row r="65" spans="1:11" x14ac:dyDescent="0.3">
      <c r="A65" s="43"/>
      <c r="B65" s="51"/>
      <c r="C65" s="51"/>
      <c r="D65" s="36" t="s">
        <v>70</v>
      </c>
      <c r="E65" s="20">
        <v>26</v>
      </c>
      <c r="F65" s="48"/>
      <c r="G65" s="20">
        <v>21</v>
      </c>
      <c r="H65" s="48"/>
      <c r="I65" s="20">
        <f t="shared" si="1"/>
        <v>5</v>
      </c>
      <c r="J65" s="27">
        <f t="shared" si="2"/>
        <v>0.80769230769230771</v>
      </c>
      <c r="K65" s="50"/>
    </row>
    <row r="66" spans="1:11" x14ac:dyDescent="0.3">
      <c r="A66" s="44"/>
      <c r="B66" s="36" t="s">
        <v>20</v>
      </c>
      <c r="C66" s="56"/>
      <c r="D66" s="57"/>
      <c r="E66" s="45">
        <v>244</v>
      </c>
      <c r="F66" s="47">
        <f>E66</f>
        <v>244</v>
      </c>
      <c r="G66" s="20">
        <v>33</v>
      </c>
      <c r="H66" s="47">
        <f>G67+G66</f>
        <v>236</v>
      </c>
      <c r="I66" s="45">
        <f>E66-G66-G67</f>
        <v>8</v>
      </c>
      <c r="J66" s="49">
        <f>(G67+G66)/E66</f>
        <v>0.96721311475409832</v>
      </c>
      <c r="K66" s="49">
        <f>H66/F66</f>
        <v>0.96721311475409832</v>
      </c>
    </row>
    <row r="67" spans="1:11" ht="15.6" customHeight="1" x14ac:dyDescent="0.3">
      <c r="A67" s="52" t="s">
        <v>19</v>
      </c>
      <c r="B67" s="36" t="s">
        <v>20</v>
      </c>
      <c r="C67" s="58"/>
      <c r="D67" s="59"/>
      <c r="E67" s="46"/>
      <c r="F67" s="48"/>
      <c r="G67" s="20">
        <v>203</v>
      </c>
      <c r="H67" s="48"/>
      <c r="I67" s="46"/>
      <c r="J67" s="50"/>
      <c r="K67" s="50"/>
    </row>
    <row r="68" spans="1:11" x14ac:dyDescent="0.3">
      <c r="A68" s="53"/>
      <c r="B68" s="36" t="s">
        <v>21</v>
      </c>
      <c r="C68" s="58"/>
      <c r="D68" s="59"/>
      <c r="E68" s="20">
        <v>72</v>
      </c>
      <c r="F68" s="7">
        <f t="shared" ref="F68:H71" si="3">E68</f>
        <v>72</v>
      </c>
      <c r="G68" s="20">
        <v>71</v>
      </c>
      <c r="H68" s="7">
        <f t="shared" si="3"/>
        <v>71</v>
      </c>
      <c r="I68" s="20">
        <f>E68-G68</f>
        <v>1</v>
      </c>
      <c r="J68" s="27">
        <f t="shared" ref="J68:K71" si="4">G68/E68</f>
        <v>0.98611111111111116</v>
      </c>
      <c r="K68" s="27">
        <f t="shared" si="4"/>
        <v>0.98611111111111116</v>
      </c>
    </row>
    <row r="69" spans="1:11" x14ac:dyDescent="0.3">
      <c r="A69" s="53"/>
      <c r="B69" s="36" t="s">
        <v>22</v>
      </c>
      <c r="C69" s="58"/>
      <c r="D69" s="59"/>
      <c r="E69" s="20">
        <v>183</v>
      </c>
      <c r="F69" s="7">
        <f t="shared" si="3"/>
        <v>183</v>
      </c>
      <c r="G69" s="20">
        <v>180</v>
      </c>
      <c r="H69" s="7">
        <f t="shared" si="3"/>
        <v>180</v>
      </c>
      <c r="I69" s="20">
        <f t="shared" ref="I69:I71" si="5">E69-G69</f>
        <v>3</v>
      </c>
      <c r="J69" s="27">
        <f t="shared" si="4"/>
        <v>0.98360655737704916</v>
      </c>
      <c r="K69" s="27">
        <f t="shared" si="4"/>
        <v>0.98360655737704916</v>
      </c>
    </row>
    <row r="70" spans="1:11" x14ac:dyDescent="0.3">
      <c r="A70" s="53"/>
      <c r="B70" s="36" t="s">
        <v>23</v>
      </c>
      <c r="C70" s="58"/>
      <c r="D70" s="59"/>
      <c r="E70" s="20">
        <v>100</v>
      </c>
      <c r="F70" s="7">
        <f t="shared" si="3"/>
        <v>100</v>
      </c>
      <c r="G70" s="20">
        <v>96</v>
      </c>
      <c r="H70" s="7">
        <f t="shared" si="3"/>
        <v>96</v>
      </c>
      <c r="I70" s="20">
        <f t="shared" si="5"/>
        <v>4</v>
      </c>
      <c r="J70" s="27">
        <f t="shared" si="4"/>
        <v>0.96</v>
      </c>
      <c r="K70" s="27">
        <f t="shared" si="4"/>
        <v>0.96</v>
      </c>
    </row>
    <row r="71" spans="1:11" x14ac:dyDescent="0.3">
      <c r="A71" s="51" t="s">
        <v>25</v>
      </c>
      <c r="B71" s="36" t="s">
        <v>24</v>
      </c>
      <c r="C71" s="58"/>
      <c r="D71" s="59"/>
      <c r="E71" s="20">
        <v>350</v>
      </c>
      <c r="F71" s="7">
        <f t="shared" si="3"/>
        <v>350</v>
      </c>
      <c r="G71" s="20">
        <v>35</v>
      </c>
      <c r="H71" s="7">
        <f t="shared" si="3"/>
        <v>35</v>
      </c>
      <c r="I71" s="20">
        <f t="shared" si="5"/>
        <v>315</v>
      </c>
      <c r="J71" s="27">
        <f t="shared" si="4"/>
        <v>0.1</v>
      </c>
      <c r="K71" s="27">
        <f t="shared" si="4"/>
        <v>0.1</v>
      </c>
    </row>
    <row r="72" spans="1:11" x14ac:dyDescent="0.3">
      <c r="A72" s="51"/>
      <c r="B72" s="36" t="s">
        <v>26</v>
      </c>
      <c r="C72" s="58"/>
      <c r="D72" s="59"/>
      <c r="E72" s="45">
        <v>195</v>
      </c>
      <c r="F72" s="47">
        <f>E72</f>
        <v>195</v>
      </c>
      <c r="G72" s="20">
        <v>116</v>
      </c>
      <c r="H72" s="47">
        <f>G72+G73</f>
        <v>195</v>
      </c>
      <c r="I72" s="45">
        <f>E72-G72-G73</f>
        <v>0</v>
      </c>
      <c r="J72" s="49">
        <f>(G72+G73)/E72</f>
        <v>1</v>
      </c>
      <c r="K72" s="49">
        <f>H72/F72</f>
        <v>1</v>
      </c>
    </row>
    <row r="73" spans="1:11" x14ac:dyDescent="0.3">
      <c r="A73" s="51" t="s">
        <v>27</v>
      </c>
      <c r="B73" s="36" t="s">
        <v>26</v>
      </c>
      <c r="C73" s="58"/>
      <c r="D73" s="59"/>
      <c r="E73" s="46"/>
      <c r="F73" s="48"/>
      <c r="G73" s="20">
        <v>79</v>
      </c>
      <c r="H73" s="48"/>
      <c r="I73" s="46"/>
      <c r="J73" s="50"/>
      <c r="K73" s="50"/>
    </row>
    <row r="74" spans="1:11" x14ac:dyDescent="0.3">
      <c r="A74" s="51"/>
      <c r="B74" s="36" t="s">
        <v>28</v>
      </c>
      <c r="C74" s="58"/>
      <c r="D74" s="59"/>
      <c r="E74" s="45">
        <v>242</v>
      </c>
      <c r="F74" s="47">
        <f>E74</f>
        <v>242</v>
      </c>
      <c r="G74" s="20">
        <v>123</v>
      </c>
      <c r="H74" s="47">
        <f>G74+G75</f>
        <v>221</v>
      </c>
      <c r="I74" s="45">
        <f>E74-G74-G75</f>
        <v>21</v>
      </c>
      <c r="J74" s="49">
        <f>H74/E74</f>
        <v>0.91322314049586772</v>
      </c>
      <c r="K74" s="49">
        <f>H74/F74</f>
        <v>0.91322314049586772</v>
      </c>
    </row>
    <row r="75" spans="1:11" x14ac:dyDescent="0.3">
      <c r="A75" s="36" t="s">
        <v>110</v>
      </c>
      <c r="B75" s="36" t="s">
        <v>28</v>
      </c>
      <c r="C75" s="58"/>
      <c r="D75" s="59"/>
      <c r="E75" s="46"/>
      <c r="F75" s="48"/>
      <c r="G75" s="20">
        <v>98</v>
      </c>
      <c r="H75" s="48"/>
      <c r="I75" s="46"/>
      <c r="J75" s="50"/>
      <c r="K75" s="50"/>
    </row>
    <row r="76" spans="1:11" x14ac:dyDescent="0.3">
      <c r="A76" s="36" t="s">
        <v>97</v>
      </c>
      <c r="B76" s="36" t="s">
        <v>8</v>
      </c>
      <c r="C76" s="58"/>
      <c r="D76" s="59"/>
      <c r="E76" s="45">
        <v>198</v>
      </c>
      <c r="F76" s="47">
        <f>E76</f>
        <v>198</v>
      </c>
      <c r="G76" s="20">
        <v>135</v>
      </c>
      <c r="H76" s="47">
        <f>G76+G77</f>
        <v>196</v>
      </c>
      <c r="I76" s="45">
        <f>E76-G76-G77</f>
        <v>2</v>
      </c>
      <c r="J76" s="49">
        <f>(G76+G77)/E76</f>
        <v>0.98989898989898994</v>
      </c>
      <c r="K76" s="49">
        <f>H76/F76</f>
        <v>0.98989898989898994</v>
      </c>
    </row>
    <row r="77" spans="1:11" x14ac:dyDescent="0.3">
      <c r="A77" s="42" t="s">
        <v>29</v>
      </c>
      <c r="B77" s="36" t="s">
        <v>8</v>
      </c>
      <c r="C77" s="58"/>
      <c r="D77" s="59"/>
      <c r="E77" s="46"/>
      <c r="F77" s="48"/>
      <c r="G77" s="20">
        <v>61</v>
      </c>
      <c r="H77" s="48"/>
      <c r="I77" s="46"/>
      <c r="J77" s="50"/>
      <c r="K77" s="50"/>
    </row>
    <row r="78" spans="1:11" x14ac:dyDescent="0.3">
      <c r="A78" s="43"/>
      <c r="B78" s="36" t="s">
        <v>30</v>
      </c>
      <c r="C78" s="58"/>
      <c r="D78" s="59"/>
      <c r="E78" s="20">
        <v>207</v>
      </c>
      <c r="F78" s="7">
        <f>E78</f>
        <v>207</v>
      </c>
      <c r="G78" s="20">
        <v>200</v>
      </c>
      <c r="H78" s="7">
        <f>G78</f>
        <v>200</v>
      </c>
      <c r="I78" s="20">
        <f>E78-G78</f>
        <v>7</v>
      </c>
      <c r="J78" s="27">
        <f t="shared" ref="J78:K80" si="6">G78/E78</f>
        <v>0.96618357487922701</v>
      </c>
      <c r="K78" s="27">
        <f t="shared" si="6"/>
        <v>0.96618357487922701</v>
      </c>
    </row>
    <row r="79" spans="1:11" x14ac:dyDescent="0.3">
      <c r="A79" s="44"/>
      <c r="B79" s="36" t="s">
        <v>31</v>
      </c>
      <c r="C79" s="58"/>
      <c r="D79" s="59"/>
      <c r="E79" s="20">
        <v>98</v>
      </c>
      <c r="F79" s="7">
        <f>E79</f>
        <v>98</v>
      </c>
      <c r="G79" s="20">
        <v>94</v>
      </c>
      <c r="H79" s="7">
        <f t="shared" ref="F79:H81" si="7">G79</f>
        <v>94</v>
      </c>
      <c r="I79" s="20">
        <f t="shared" ref="I79:I81" si="8">E79-G79</f>
        <v>4</v>
      </c>
      <c r="J79" s="27">
        <f t="shared" si="6"/>
        <v>0.95918367346938771</v>
      </c>
      <c r="K79" s="27">
        <f t="shared" si="6"/>
        <v>0.95918367346938771</v>
      </c>
    </row>
    <row r="80" spans="1:11" ht="15.05" customHeight="1" x14ac:dyDescent="0.3">
      <c r="A80" s="36" t="s">
        <v>32</v>
      </c>
      <c r="B80" s="36" t="s">
        <v>33</v>
      </c>
      <c r="C80" s="58"/>
      <c r="D80" s="59"/>
      <c r="E80" s="20">
        <v>55</v>
      </c>
      <c r="F80" s="7">
        <f t="shared" si="7"/>
        <v>55</v>
      </c>
      <c r="G80" s="20">
        <v>54</v>
      </c>
      <c r="H80" s="7">
        <f t="shared" si="7"/>
        <v>54</v>
      </c>
      <c r="I80" s="20">
        <f t="shared" si="8"/>
        <v>1</v>
      </c>
      <c r="J80" s="27">
        <f t="shared" si="6"/>
        <v>0.98181818181818181</v>
      </c>
      <c r="K80" s="27">
        <f t="shared" si="6"/>
        <v>0.98181818181818181</v>
      </c>
    </row>
    <row r="81" spans="1:18" x14ac:dyDescent="0.3">
      <c r="A81" s="36" t="s">
        <v>34</v>
      </c>
      <c r="B81" s="36" t="s">
        <v>35</v>
      </c>
      <c r="C81" s="60"/>
      <c r="D81" s="61"/>
      <c r="E81" s="20">
        <v>59</v>
      </c>
      <c r="F81" s="7">
        <f t="shared" si="7"/>
        <v>59</v>
      </c>
      <c r="G81" s="20">
        <v>0</v>
      </c>
      <c r="H81" s="7">
        <f t="shared" si="7"/>
        <v>0</v>
      </c>
      <c r="I81" s="20">
        <f t="shared" si="8"/>
        <v>59</v>
      </c>
      <c r="J81" s="27">
        <v>0</v>
      </c>
      <c r="K81" s="27">
        <v>0</v>
      </c>
    </row>
    <row r="82" spans="1:18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</sheetData>
  <mergeCells count="83">
    <mergeCell ref="A2:D2"/>
    <mergeCell ref="E2:K2"/>
    <mergeCell ref="A5:A13"/>
    <mergeCell ref="B5:B7"/>
    <mergeCell ref="C5:C7"/>
    <mergeCell ref="F5:F7"/>
    <mergeCell ref="H5:H7"/>
    <mergeCell ref="K5:K7"/>
    <mergeCell ref="B9:B12"/>
    <mergeCell ref="C9:C12"/>
    <mergeCell ref="F9:F12"/>
    <mergeCell ref="H9:H12"/>
    <mergeCell ref="K9:K12"/>
    <mergeCell ref="K21:K29"/>
    <mergeCell ref="B30:B34"/>
    <mergeCell ref="C30:C34"/>
    <mergeCell ref="A14:A20"/>
    <mergeCell ref="B14:B20"/>
    <mergeCell ref="C14:C20"/>
    <mergeCell ref="F14:F20"/>
    <mergeCell ref="H14:H20"/>
    <mergeCell ref="K14:K20"/>
    <mergeCell ref="A21:A43"/>
    <mergeCell ref="B21:B29"/>
    <mergeCell ref="C21:C29"/>
    <mergeCell ref="F21:F29"/>
    <mergeCell ref="H21:H29"/>
    <mergeCell ref="K44:K49"/>
    <mergeCell ref="F30:F34"/>
    <mergeCell ref="H30:H34"/>
    <mergeCell ref="K30:K34"/>
    <mergeCell ref="B35:B42"/>
    <mergeCell ref="C35:C42"/>
    <mergeCell ref="F35:F42"/>
    <mergeCell ref="H35:H42"/>
    <mergeCell ref="K35:K42"/>
    <mergeCell ref="A44:A49"/>
    <mergeCell ref="B44:B49"/>
    <mergeCell ref="C44:C49"/>
    <mergeCell ref="F44:F49"/>
    <mergeCell ref="H44:H49"/>
    <mergeCell ref="K56:K65"/>
    <mergeCell ref="A50:A55"/>
    <mergeCell ref="B50:B55"/>
    <mergeCell ref="C50:C55"/>
    <mergeCell ref="F50:F55"/>
    <mergeCell ref="H50:H55"/>
    <mergeCell ref="K50:K55"/>
    <mergeCell ref="A56:A66"/>
    <mergeCell ref="B56:B65"/>
    <mergeCell ref="C56:C65"/>
    <mergeCell ref="F56:F65"/>
    <mergeCell ref="H56:H65"/>
    <mergeCell ref="A67:A70"/>
    <mergeCell ref="A71:A72"/>
    <mergeCell ref="E72:E73"/>
    <mergeCell ref="F72:F73"/>
    <mergeCell ref="H72:H73"/>
    <mergeCell ref="A73:A74"/>
    <mergeCell ref="H76:H77"/>
    <mergeCell ref="J76:J77"/>
    <mergeCell ref="K76:K77"/>
    <mergeCell ref="E74:E75"/>
    <mergeCell ref="F74:F75"/>
    <mergeCell ref="H74:H75"/>
    <mergeCell ref="J74:J75"/>
    <mergeCell ref="K74:K75"/>
    <mergeCell ref="E76:E77"/>
    <mergeCell ref="A1:K1"/>
    <mergeCell ref="A77:A79"/>
    <mergeCell ref="I66:I67"/>
    <mergeCell ref="I72:I73"/>
    <mergeCell ref="I74:I75"/>
    <mergeCell ref="I76:I77"/>
    <mergeCell ref="F76:F77"/>
    <mergeCell ref="J72:J73"/>
    <mergeCell ref="K72:K73"/>
    <mergeCell ref="C66:D81"/>
    <mergeCell ref="E66:E67"/>
    <mergeCell ref="F66:F67"/>
    <mergeCell ref="H66:H67"/>
    <mergeCell ref="J66:J67"/>
    <mergeCell ref="K66:K67"/>
  </mergeCells>
  <phoneticPr fontId="2" type="noConversion"/>
  <conditionalFormatting sqref="J5:K81">
    <cfRule type="cellIs" dxfId="7" priority="1" operator="lessThanOrEqual">
      <formula>0.95</formula>
    </cfRule>
  </conditionalFormatting>
  <pageMargins left="0.7" right="0.7" top="0.75" bottom="0.75" header="0.3" footer="0.3"/>
  <pageSetup paperSize="8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zoomScale="85" zoomScaleNormal="85" workbookViewId="0">
      <selection activeCell="H5" sqref="H5:H7"/>
    </sheetView>
  </sheetViews>
  <sheetFormatPr defaultColWidth="8.8984375" defaultRowHeight="15.6" x14ac:dyDescent="0.3"/>
  <cols>
    <col min="1" max="1" width="48.19921875" style="2" bestFit="1" customWidth="1"/>
    <col min="2" max="2" width="10.69921875" style="2" bestFit="1" customWidth="1"/>
    <col min="3" max="3" width="6.3984375" style="2" bestFit="1" customWidth="1"/>
    <col min="4" max="4" width="8.19921875" style="2" bestFit="1" customWidth="1"/>
    <col min="5" max="6" width="10.3984375" style="2" customWidth="1"/>
    <col min="7" max="8" width="9.69921875" style="2" customWidth="1"/>
    <col min="9" max="9" width="11" style="2" customWidth="1"/>
    <col min="10" max="10" width="11" style="2" bestFit="1" customWidth="1"/>
    <col min="11" max="11" width="18" style="2" customWidth="1"/>
    <col min="12" max="12" width="9.69921875" style="2" bestFit="1" customWidth="1"/>
    <col min="13" max="13" width="10.3984375" style="2" customWidth="1"/>
    <col min="14" max="14" width="12.19921875" style="2" bestFit="1" customWidth="1"/>
    <col min="15" max="15" width="13.19921875" style="2" customWidth="1"/>
    <col min="16" max="16384" width="8.8984375" style="2"/>
  </cols>
  <sheetData>
    <row r="1" spans="1:19" ht="84.65" customHeight="1" x14ac:dyDescent="0.3">
      <c r="A1" s="72" t="s">
        <v>108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4"/>
      <c r="Q1" s="14"/>
      <c r="R1" s="14"/>
      <c r="S1" s="14"/>
    </row>
    <row r="2" spans="1:19" ht="28.25" customHeight="1" x14ac:dyDescent="0.3">
      <c r="A2" s="69"/>
      <c r="B2" s="70"/>
      <c r="C2" s="70"/>
      <c r="D2" s="71"/>
      <c r="E2" s="69" t="s">
        <v>118</v>
      </c>
      <c r="F2" s="70"/>
      <c r="G2" s="70"/>
      <c r="H2" s="70"/>
      <c r="I2" s="70"/>
      <c r="J2" s="71"/>
      <c r="K2" s="72" t="s">
        <v>117</v>
      </c>
      <c r="L2" s="72"/>
      <c r="M2" s="72"/>
      <c r="N2" s="72"/>
      <c r="O2" s="72"/>
      <c r="P2" s="14"/>
      <c r="Q2" s="14"/>
      <c r="R2" s="14"/>
      <c r="S2" s="14"/>
    </row>
    <row r="3" spans="1:19" ht="31.2" x14ac:dyDescent="0.3">
      <c r="A3" s="34" t="s">
        <v>0</v>
      </c>
      <c r="B3" s="34" t="s">
        <v>1</v>
      </c>
      <c r="C3" s="34" t="s">
        <v>2</v>
      </c>
      <c r="D3" s="34" t="s">
        <v>99</v>
      </c>
      <c r="E3" s="12" t="s">
        <v>101</v>
      </c>
      <c r="F3" s="12" t="s">
        <v>104</v>
      </c>
      <c r="G3" s="32" t="s">
        <v>100</v>
      </c>
      <c r="H3" s="32" t="s">
        <v>104</v>
      </c>
      <c r="I3" s="18" t="s">
        <v>106</v>
      </c>
      <c r="J3" s="18" t="s">
        <v>107</v>
      </c>
      <c r="K3" s="12" t="s">
        <v>114</v>
      </c>
      <c r="L3" s="32" t="s">
        <v>100</v>
      </c>
      <c r="M3" s="12" t="s">
        <v>104</v>
      </c>
      <c r="N3" s="32" t="s">
        <v>102</v>
      </c>
      <c r="O3" s="17" t="s">
        <v>105</v>
      </c>
    </row>
    <row r="4" spans="1:19" x14ac:dyDescent="0.3">
      <c r="A4" s="10"/>
      <c r="B4" s="10"/>
      <c r="C4" s="10"/>
      <c r="D4" s="10"/>
      <c r="E4" s="11"/>
      <c r="F4" s="11">
        <f>SUM(F5:F81)</f>
        <v>4575</v>
      </c>
      <c r="G4" s="11"/>
      <c r="H4" s="11">
        <f>SUM(H5:H81)</f>
        <v>3884</v>
      </c>
      <c r="I4" s="11"/>
      <c r="J4" s="16">
        <f>H4/F4</f>
        <v>0.84896174863387974</v>
      </c>
      <c r="K4" s="11">
        <f>SUM(K5:K81)</f>
        <v>0</v>
      </c>
      <c r="L4" s="11">
        <f>SUM(L5:L81)</f>
        <v>0</v>
      </c>
      <c r="M4" s="11">
        <f>SUM(M5:M81)</f>
        <v>0</v>
      </c>
      <c r="N4" s="15">
        <f>SUM(N5:N81)</f>
        <v>0</v>
      </c>
      <c r="O4" s="23" t="e">
        <f>L4/K4</f>
        <v>#DIV/0!</v>
      </c>
    </row>
    <row r="5" spans="1:19" x14ac:dyDescent="0.3">
      <c r="A5" s="51" t="s">
        <v>97</v>
      </c>
      <c r="B5" s="51" t="s">
        <v>3</v>
      </c>
      <c r="C5" s="51" t="s">
        <v>4</v>
      </c>
      <c r="D5" s="33" t="s">
        <v>50</v>
      </c>
      <c r="E5" s="20">
        <v>39</v>
      </c>
      <c r="F5" s="47">
        <f>SUM(E5:E7)</f>
        <v>108</v>
      </c>
      <c r="G5" s="20">
        <v>37</v>
      </c>
      <c r="H5" s="47">
        <f>SUM(G5:G7)</f>
        <v>101</v>
      </c>
      <c r="I5" s="27">
        <f>G5/E5</f>
        <v>0.94871794871794868</v>
      </c>
      <c r="J5" s="49">
        <f>H5/F5</f>
        <v>0.93518518518518523</v>
      </c>
      <c r="K5" s="20"/>
      <c r="L5" s="20"/>
      <c r="M5" s="47">
        <f>SUM(L5:L7)</f>
        <v>0</v>
      </c>
      <c r="N5" s="7">
        <f>K5-L5</f>
        <v>0</v>
      </c>
      <c r="O5" s="23" t="e">
        <f t="shared" ref="O5:O68" si="0">L5/K5</f>
        <v>#DIV/0!</v>
      </c>
    </row>
    <row r="6" spans="1:19" x14ac:dyDescent="0.3">
      <c r="A6" s="51"/>
      <c r="B6" s="51"/>
      <c r="C6" s="51"/>
      <c r="D6" s="33" t="s">
        <v>48</v>
      </c>
      <c r="E6" s="20">
        <v>11</v>
      </c>
      <c r="F6" s="54"/>
      <c r="G6" s="20">
        <v>8</v>
      </c>
      <c r="H6" s="54"/>
      <c r="I6" s="27">
        <f>G6/E6</f>
        <v>0.72727272727272729</v>
      </c>
      <c r="J6" s="55"/>
      <c r="K6" s="20"/>
      <c r="L6" s="20"/>
      <c r="M6" s="54"/>
      <c r="N6" s="7">
        <f t="shared" ref="N6:N70" si="1">K6-L6</f>
        <v>0</v>
      </c>
      <c r="O6" s="23" t="e">
        <f t="shared" si="0"/>
        <v>#DIV/0!</v>
      </c>
    </row>
    <row r="7" spans="1:19" x14ac:dyDescent="0.3">
      <c r="A7" s="51"/>
      <c r="B7" s="51"/>
      <c r="C7" s="51"/>
      <c r="D7" s="33" t="s">
        <v>49</v>
      </c>
      <c r="E7" s="20">
        <v>58</v>
      </c>
      <c r="F7" s="48"/>
      <c r="G7" s="20">
        <v>56</v>
      </c>
      <c r="H7" s="48"/>
      <c r="I7" s="27">
        <f t="shared" ref="I7:J71" si="2">G7/E7</f>
        <v>0.96551724137931039</v>
      </c>
      <c r="J7" s="50"/>
      <c r="K7" s="20"/>
      <c r="L7" s="20"/>
      <c r="M7" s="48"/>
      <c r="N7" s="7">
        <f t="shared" si="1"/>
        <v>0</v>
      </c>
      <c r="O7" s="23" t="e">
        <f t="shared" si="0"/>
        <v>#DIV/0!</v>
      </c>
    </row>
    <row r="8" spans="1:19" x14ac:dyDescent="0.3">
      <c r="A8" s="51"/>
      <c r="B8" s="33" t="s">
        <v>3</v>
      </c>
      <c r="C8" s="33" t="s">
        <v>5</v>
      </c>
      <c r="D8" s="33" t="s">
        <v>47</v>
      </c>
      <c r="E8" s="20">
        <v>114</v>
      </c>
      <c r="F8" s="7">
        <f>E8</f>
        <v>114</v>
      </c>
      <c r="G8" s="20">
        <v>6</v>
      </c>
      <c r="H8" s="7">
        <f>G8</f>
        <v>6</v>
      </c>
      <c r="I8" s="27">
        <f t="shared" si="2"/>
        <v>5.2631578947368418E-2</v>
      </c>
      <c r="J8" s="27">
        <f>H8/F8</f>
        <v>5.2631578947368418E-2</v>
      </c>
      <c r="K8" s="20"/>
      <c r="L8" s="20"/>
      <c r="M8" s="7">
        <f>L8</f>
        <v>0</v>
      </c>
      <c r="N8" s="7">
        <f t="shared" si="1"/>
        <v>0</v>
      </c>
      <c r="O8" s="23" t="e">
        <f t="shared" si="0"/>
        <v>#DIV/0!</v>
      </c>
    </row>
    <row r="9" spans="1:19" x14ac:dyDescent="0.3">
      <c r="A9" s="51"/>
      <c r="B9" s="51" t="s">
        <v>3</v>
      </c>
      <c r="C9" s="51" t="s">
        <v>6</v>
      </c>
      <c r="D9" s="33" t="s">
        <v>44</v>
      </c>
      <c r="E9" s="20">
        <v>33</v>
      </c>
      <c r="F9" s="47">
        <f>SUM(E9:E12)</f>
        <v>148</v>
      </c>
      <c r="G9" s="20">
        <v>33</v>
      </c>
      <c r="H9" s="47">
        <f>SUM(G9:G12)</f>
        <v>141</v>
      </c>
      <c r="I9" s="27">
        <f t="shared" si="2"/>
        <v>1</v>
      </c>
      <c r="J9" s="49">
        <f>H9/F9</f>
        <v>0.95270270270270274</v>
      </c>
      <c r="K9" s="20"/>
      <c r="L9" s="20"/>
      <c r="M9" s="47">
        <f>SUM(L9:L12)</f>
        <v>0</v>
      </c>
      <c r="N9" s="7">
        <f t="shared" si="1"/>
        <v>0</v>
      </c>
      <c r="O9" s="23" t="e">
        <f t="shared" si="0"/>
        <v>#DIV/0!</v>
      </c>
    </row>
    <row r="10" spans="1:19" x14ac:dyDescent="0.3">
      <c r="A10" s="51"/>
      <c r="B10" s="51"/>
      <c r="C10" s="51"/>
      <c r="D10" s="33" t="s">
        <v>45</v>
      </c>
      <c r="E10" s="20">
        <v>53</v>
      </c>
      <c r="F10" s="54"/>
      <c r="G10" s="20">
        <v>47</v>
      </c>
      <c r="H10" s="54"/>
      <c r="I10" s="27">
        <f t="shared" si="2"/>
        <v>0.8867924528301887</v>
      </c>
      <c r="J10" s="55"/>
      <c r="K10" s="20"/>
      <c r="L10" s="20"/>
      <c r="M10" s="54"/>
      <c r="N10" s="7">
        <f t="shared" si="1"/>
        <v>0</v>
      </c>
      <c r="O10" s="23" t="e">
        <f t="shared" si="0"/>
        <v>#DIV/0!</v>
      </c>
    </row>
    <row r="11" spans="1:19" x14ac:dyDescent="0.3">
      <c r="A11" s="51"/>
      <c r="B11" s="51"/>
      <c r="C11" s="51"/>
      <c r="D11" s="33" t="s">
        <v>51</v>
      </c>
      <c r="E11" s="20">
        <v>25</v>
      </c>
      <c r="F11" s="54"/>
      <c r="G11" s="20">
        <v>25</v>
      </c>
      <c r="H11" s="54"/>
      <c r="I11" s="27">
        <f t="shared" si="2"/>
        <v>1</v>
      </c>
      <c r="J11" s="55"/>
      <c r="K11" s="20"/>
      <c r="L11" s="20"/>
      <c r="M11" s="54"/>
      <c r="N11" s="7">
        <f t="shared" si="1"/>
        <v>0</v>
      </c>
      <c r="O11" s="23" t="e">
        <f t="shared" si="0"/>
        <v>#DIV/0!</v>
      </c>
    </row>
    <row r="12" spans="1:19" x14ac:dyDescent="0.3">
      <c r="A12" s="51"/>
      <c r="B12" s="51"/>
      <c r="C12" s="51"/>
      <c r="D12" s="33" t="s">
        <v>46</v>
      </c>
      <c r="E12" s="20">
        <v>37</v>
      </c>
      <c r="F12" s="48"/>
      <c r="G12" s="20">
        <v>36</v>
      </c>
      <c r="H12" s="48"/>
      <c r="I12" s="27">
        <f t="shared" si="2"/>
        <v>0.97297297297297303</v>
      </c>
      <c r="J12" s="50"/>
      <c r="K12" s="20"/>
      <c r="L12" s="20"/>
      <c r="M12" s="48"/>
      <c r="N12" s="7">
        <f t="shared" si="1"/>
        <v>0</v>
      </c>
      <c r="O12" s="23" t="e">
        <f t="shared" si="0"/>
        <v>#DIV/0!</v>
      </c>
    </row>
    <row r="13" spans="1:19" x14ac:dyDescent="0.3">
      <c r="A13" s="51"/>
      <c r="B13" s="33" t="s">
        <v>7</v>
      </c>
      <c r="C13" s="33"/>
      <c r="D13" s="33"/>
      <c r="E13" s="20">
        <v>243</v>
      </c>
      <c r="F13" s="7">
        <f>E13</f>
        <v>243</v>
      </c>
      <c r="G13" s="20">
        <v>235</v>
      </c>
      <c r="H13" s="7">
        <f>G13</f>
        <v>235</v>
      </c>
      <c r="I13" s="27">
        <f t="shared" si="2"/>
        <v>0.96707818930041156</v>
      </c>
      <c r="J13" s="27">
        <f>H13/F13</f>
        <v>0.96707818930041156</v>
      </c>
      <c r="K13" s="20"/>
      <c r="L13" s="20"/>
      <c r="M13" s="7">
        <f>L13</f>
        <v>0</v>
      </c>
      <c r="N13" s="7">
        <f t="shared" si="1"/>
        <v>0</v>
      </c>
      <c r="O13" s="23" t="e">
        <f t="shared" si="0"/>
        <v>#DIV/0!</v>
      </c>
    </row>
    <row r="14" spans="1:19" ht="16.25" customHeight="1" x14ac:dyDescent="0.3">
      <c r="A14" s="52" t="s">
        <v>9</v>
      </c>
      <c r="B14" s="42" t="s">
        <v>3</v>
      </c>
      <c r="C14" s="42" t="s">
        <v>10</v>
      </c>
      <c r="D14" s="33" t="s">
        <v>38</v>
      </c>
      <c r="E14" s="20">
        <v>24</v>
      </c>
      <c r="F14" s="47">
        <f>SUM(E14:E20)</f>
        <v>274</v>
      </c>
      <c r="G14" s="20">
        <v>22</v>
      </c>
      <c r="H14" s="47">
        <f>SUM(G14:G20)</f>
        <v>253</v>
      </c>
      <c r="I14" s="27">
        <f t="shared" si="2"/>
        <v>0.91666666666666663</v>
      </c>
      <c r="J14" s="49">
        <f>H14/F14</f>
        <v>0.92335766423357668</v>
      </c>
      <c r="K14" s="20"/>
      <c r="L14" s="20"/>
      <c r="M14" s="47">
        <f>SUM(L14:L20)</f>
        <v>0</v>
      </c>
      <c r="N14" s="7">
        <f t="shared" si="1"/>
        <v>0</v>
      </c>
      <c r="O14" s="23" t="e">
        <f t="shared" si="0"/>
        <v>#DIV/0!</v>
      </c>
    </row>
    <row r="15" spans="1:19" x14ac:dyDescent="0.3">
      <c r="A15" s="53"/>
      <c r="B15" s="43"/>
      <c r="C15" s="43"/>
      <c r="D15" s="33" t="s">
        <v>39</v>
      </c>
      <c r="E15" s="20">
        <v>17</v>
      </c>
      <c r="F15" s="54"/>
      <c r="G15" s="20">
        <v>17</v>
      </c>
      <c r="H15" s="54"/>
      <c r="I15" s="27">
        <f t="shared" si="2"/>
        <v>1</v>
      </c>
      <c r="J15" s="55"/>
      <c r="K15" s="20"/>
      <c r="L15" s="20"/>
      <c r="M15" s="54"/>
      <c r="N15" s="7">
        <f t="shared" si="1"/>
        <v>0</v>
      </c>
      <c r="O15" s="23" t="e">
        <f t="shared" si="0"/>
        <v>#DIV/0!</v>
      </c>
    </row>
    <row r="16" spans="1:19" x14ac:dyDescent="0.3">
      <c r="A16" s="53"/>
      <c r="B16" s="43"/>
      <c r="C16" s="43"/>
      <c r="D16" s="33" t="s">
        <v>40</v>
      </c>
      <c r="E16" s="20">
        <v>25</v>
      </c>
      <c r="F16" s="54"/>
      <c r="G16" s="20">
        <v>24</v>
      </c>
      <c r="H16" s="54"/>
      <c r="I16" s="27">
        <f t="shared" si="2"/>
        <v>0.96</v>
      </c>
      <c r="J16" s="55"/>
      <c r="K16" s="20"/>
      <c r="L16" s="20"/>
      <c r="M16" s="54"/>
      <c r="N16" s="7">
        <f t="shared" si="1"/>
        <v>0</v>
      </c>
      <c r="O16" s="23" t="e">
        <f t="shared" si="0"/>
        <v>#DIV/0!</v>
      </c>
    </row>
    <row r="17" spans="1:15" x14ac:dyDescent="0.3">
      <c r="A17" s="53"/>
      <c r="B17" s="43"/>
      <c r="C17" s="43"/>
      <c r="D17" s="33" t="s">
        <v>41</v>
      </c>
      <c r="E17" s="20">
        <v>54</v>
      </c>
      <c r="F17" s="54"/>
      <c r="G17" s="20">
        <v>48</v>
      </c>
      <c r="H17" s="54"/>
      <c r="I17" s="27">
        <f t="shared" si="2"/>
        <v>0.88888888888888884</v>
      </c>
      <c r="J17" s="55"/>
      <c r="K17" s="20"/>
      <c r="L17" s="20"/>
      <c r="M17" s="54"/>
      <c r="N17" s="7">
        <f t="shared" si="1"/>
        <v>0</v>
      </c>
      <c r="O17" s="23" t="e">
        <f t="shared" si="0"/>
        <v>#DIV/0!</v>
      </c>
    </row>
    <row r="18" spans="1:15" x14ac:dyDescent="0.3">
      <c r="A18" s="53"/>
      <c r="B18" s="43"/>
      <c r="C18" s="43"/>
      <c r="D18" s="33" t="s">
        <v>42</v>
      </c>
      <c r="E18" s="20">
        <v>76</v>
      </c>
      <c r="F18" s="54"/>
      <c r="G18" s="20">
        <v>68</v>
      </c>
      <c r="H18" s="54"/>
      <c r="I18" s="27">
        <f t="shared" si="2"/>
        <v>0.89473684210526316</v>
      </c>
      <c r="J18" s="55"/>
      <c r="K18" s="20"/>
      <c r="L18" s="20"/>
      <c r="M18" s="54"/>
      <c r="N18" s="7">
        <f t="shared" si="1"/>
        <v>0</v>
      </c>
      <c r="O18" s="23" t="e">
        <f t="shared" si="0"/>
        <v>#DIV/0!</v>
      </c>
    </row>
    <row r="19" spans="1:15" x14ac:dyDescent="0.3">
      <c r="A19" s="53"/>
      <c r="B19" s="43"/>
      <c r="C19" s="43"/>
      <c r="D19" s="33" t="s">
        <v>43</v>
      </c>
      <c r="E19" s="20">
        <v>29</v>
      </c>
      <c r="F19" s="54"/>
      <c r="G19" s="20">
        <v>28</v>
      </c>
      <c r="H19" s="54"/>
      <c r="I19" s="27">
        <f t="shared" si="2"/>
        <v>0.96551724137931039</v>
      </c>
      <c r="J19" s="55"/>
      <c r="K19" s="20"/>
      <c r="L19" s="20"/>
      <c r="M19" s="54"/>
      <c r="N19" s="7">
        <f t="shared" si="1"/>
        <v>0</v>
      </c>
      <c r="O19" s="23" t="e">
        <f t="shared" si="0"/>
        <v>#DIV/0!</v>
      </c>
    </row>
    <row r="20" spans="1:15" x14ac:dyDescent="0.3">
      <c r="A20" s="66"/>
      <c r="B20" s="44"/>
      <c r="C20" s="44"/>
      <c r="D20" s="33" t="s">
        <v>61</v>
      </c>
      <c r="E20" s="20">
        <v>49</v>
      </c>
      <c r="F20" s="48"/>
      <c r="G20" s="20">
        <v>46</v>
      </c>
      <c r="H20" s="48"/>
      <c r="I20" s="27">
        <f t="shared" si="2"/>
        <v>0.93877551020408168</v>
      </c>
      <c r="J20" s="50"/>
      <c r="K20" s="20"/>
      <c r="L20" s="20"/>
      <c r="M20" s="48"/>
      <c r="N20" s="7">
        <f t="shared" si="1"/>
        <v>0</v>
      </c>
      <c r="O20" s="23" t="e">
        <f t="shared" si="0"/>
        <v>#DIV/0!</v>
      </c>
    </row>
    <row r="21" spans="1:15" x14ac:dyDescent="0.3">
      <c r="A21" s="42" t="s">
        <v>11</v>
      </c>
      <c r="B21" s="51" t="s">
        <v>3</v>
      </c>
      <c r="C21" s="51" t="s">
        <v>12</v>
      </c>
      <c r="D21" s="33" t="s">
        <v>52</v>
      </c>
      <c r="E21" s="20">
        <v>39</v>
      </c>
      <c r="F21" s="47">
        <f>SUM(E21:E29)</f>
        <v>224</v>
      </c>
      <c r="G21" s="20">
        <v>38</v>
      </c>
      <c r="H21" s="47">
        <f>SUM(G21:G29)</f>
        <v>190</v>
      </c>
      <c r="I21" s="27">
        <f t="shared" si="2"/>
        <v>0.97435897435897434</v>
      </c>
      <c r="J21" s="49">
        <f>H21/F21</f>
        <v>0.8482142857142857</v>
      </c>
      <c r="K21" s="20"/>
      <c r="L21" s="20"/>
      <c r="M21" s="47">
        <f>SUM(L21:L29)</f>
        <v>0</v>
      </c>
      <c r="N21" s="7">
        <f t="shared" si="1"/>
        <v>0</v>
      </c>
      <c r="O21" s="23" t="e">
        <f t="shared" si="0"/>
        <v>#DIV/0!</v>
      </c>
    </row>
    <row r="22" spans="1:15" x14ac:dyDescent="0.3">
      <c r="A22" s="43"/>
      <c r="B22" s="51"/>
      <c r="C22" s="51"/>
      <c r="D22" s="33" t="s">
        <v>53</v>
      </c>
      <c r="E22" s="20">
        <v>69</v>
      </c>
      <c r="F22" s="54"/>
      <c r="G22" s="20">
        <v>66</v>
      </c>
      <c r="H22" s="54"/>
      <c r="I22" s="27">
        <f t="shared" si="2"/>
        <v>0.95652173913043481</v>
      </c>
      <c r="J22" s="55"/>
      <c r="K22" s="20"/>
      <c r="L22" s="20"/>
      <c r="M22" s="54"/>
      <c r="N22" s="7">
        <f t="shared" si="1"/>
        <v>0</v>
      </c>
      <c r="O22" s="23" t="e">
        <f t="shared" si="0"/>
        <v>#DIV/0!</v>
      </c>
    </row>
    <row r="23" spans="1:15" x14ac:dyDescent="0.3">
      <c r="A23" s="43"/>
      <c r="B23" s="51"/>
      <c r="C23" s="51"/>
      <c r="D23" s="33" t="s">
        <v>54</v>
      </c>
      <c r="E23" s="20">
        <v>33</v>
      </c>
      <c r="F23" s="54"/>
      <c r="G23" s="20">
        <v>19</v>
      </c>
      <c r="H23" s="54"/>
      <c r="I23" s="27">
        <f t="shared" si="2"/>
        <v>0.5757575757575758</v>
      </c>
      <c r="J23" s="55"/>
      <c r="K23" s="20"/>
      <c r="L23" s="20"/>
      <c r="M23" s="54"/>
      <c r="N23" s="7">
        <f t="shared" si="1"/>
        <v>0</v>
      </c>
      <c r="O23" s="23" t="e">
        <f t="shared" si="0"/>
        <v>#DIV/0!</v>
      </c>
    </row>
    <row r="24" spans="1:15" x14ac:dyDescent="0.3">
      <c r="A24" s="43"/>
      <c r="B24" s="51"/>
      <c r="C24" s="51"/>
      <c r="D24" s="33" t="s">
        <v>55</v>
      </c>
      <c r="E24" s="20">
        <v>24</v>
      </c>
      <c r="F24" s="54"/>
      <c r="G24" s="20">
        <v>15</v>
      </c>
      <c r="H24" s="54"/>
      <c r="I24" s="27">
        <f t="shared" si="2"/>
        <v>0.625</v>
      </c>
      <c r="J24" s="55"/>
      <c r="K24" s="20"/>
      <c r="L24" s="20"/>
      <c r="M24" s="54"/>
      <c r="N24" s="7">
        <f t="shared" si="1"/>
        <v>0</v>
      </c>
      <c r="O24" s="23" t="e">
        <f t="shared" si="0"/>
        <v>#DIV/0!</v>
      </c>
    </row>
    <row r="25" spans="1:15" x14ac:dyDescent="0.3">
      <c r="A25" s="43"/>
      <c r="B25" s="51"/>
      <c r="C25" s="51"/>
      <c r="D25" s="33" t="s">
        <v>56</v>
      </c>
      <c r="E25" s="20">
        <v>6</v>
      </c>
      <c r="F25" s="54"/>
      <c r="G25" s="20">
        <v>6</v>
      </c>
      <c r="H25" s="54"/>
      <c r="I25" s="27">
        <f t="shared" si="2"/>
        <v>1</v>
      </c>
      <c r="J25" s="55"/>
      <c r="K25" s="20"/>
      <c r="L25" s="20"/>
      <c r="M25" s="54"/>
      <c r="N25" s="7">
        <f t="shared" si="1"/>
        <v>0</v>
      </c>
      <c r="O25" s="23" t="e">
        <f t="shared" si="0"/>
        <v>#DIV/0!</v>
      </c>
    </row>
    <row r="26" spans="1:15" x14ac:dyDescent="0.3">
      <c r="A26" s="43"/>
      <c r="B26" s="51"/>
      <c r="C26" s="51"/>
      <c r="D26" s="33" t="s">
        <v>57</v>
      </c>
      <c r="E26" s="20">
        <v>14</v>
      </c>
      <c r="F26" s="54"/>
      <c r="G26" s="20">
        <v>14</v>
      </c>
      <c r="H26" s="54"/>
      <c r="I26" s="27">
        <f t="shared" si="2"/>
        <v>1</v>
      </c>
      <c r="J26" s="55"/>
      <c r="K26" s="20"/>
      <c r="L26" s="20"/>
      <c r="M26" s="54"/>
      <c r="N26" s="7">
        <f t="shared" si="1"/>
        <v>0</v>
      </c>
      <c r="O26" s="23" t="e">
        <f t="shared" si="0"/>
        <v>#DIV/0!</v>
      </c>
    </row>
    <row r="27" spans="1:15" x14ac:dyDescent="0.3">
      <c r="A27" s="43"/>
      <c r="B27" s="51"/>
      <c r="C27" s="51"/>
      <c r="D27" s="33" t="s">
        <v>58</v>
      </c>
      <c r="E27" s="20">
        <v>19</v>
      </c>
      <c r="F27" s="54"/>
      <c r="G27" s="20">
        <v>19</v>
      </c>
      <c r="H27" s="54"/>
      <c r="I27" s="27">
        <f t="shared" si="2"/>
        <v>1</v>
      </c>
      <c r="J27" s="55"/>
      <c r="K27" s="20"/>
      <c r="L27" s="20"/>
      <c r="M27" s="54"/>
      <c r="N27" s="7">
        <f t="shared" si="1"/>
        <v>0</v>
      </c>
      <c r="O27" s="23" t="e">
        <f t="shared" si="0"/>
        <v>#DIV/0!</v>
      </c>
    </row>
    <row r="28" spans="1:15" x14ac:dyDescent="0.3">
      <c r="A28" s="43"/>
      <c r="B28" s="51"/>
      <c r="C28" s="51"/>
      <c r="D28" s="33" t="s">
        <v>59</v>
      </c>
      <c r="E28" s="20">
        <v>13</v>
      </c>
      <c r="F28" s="54"/>
      <c r="G28" s="20">
        <v>9</v>
      </c>
      <c r="H28" s="54"/>
      <c r="I28" s="27">
        <f t="shared" si="2"/>
        <v>0.69230769230769229</v>
      </c>
      <c r="J28" s="55"/>
      <c r="K28" s="20"/>
      <c r="L28" s="20"/>
      <c r="M28" s="54"/>
      <c r="N28" s="7">
        <f t="shared" si="1"/>
        <v>0</v>
      </c>
      <c r="O28" s="23" t="e">
        <f t="shared" si="0"/>
        <v>#DIV/0!</v>
      </c>
    </row>
    <row r="29" spans="1:15" x14ac:dyDescent="0.3">
      <c r="A29" s="43"/>
      <c r="B29" s="51"/>
      <c r="C29" s="51"/>
      <c r="D29" s="33" t="s">
        <v>60</v>
      </c>
      <c r="E29" s="20">
        <v>7</v>
      </c>
      <c r="F29" s="48"/>
      <c r="G29" s="20">
        <v>4</v>
      </c>
      <c r="H29" s="48"/>
      <c r="I29" s="27">
        <f t="shared" si="2"/>
        <v>0.5714285714285714</v>
      </c>
      <c r="J29" s="50"/>
      <c r="K29" s="20"/>
      <c r="L29" s="20"/>
      <c r="M29" s="48"/>
      <c r="N29" s="7">
        <f t="shared" si="1"/>
        <v>0</v>
      </c>
      <c r="O29" s="23" t="e">
        <f t="shared" si="0"/>
        <v>#DIV/0!</v>
      </c>
    </row>
    <row r="30" spans="1:15" x14ac:dyDescent="0.3">
      <c r="A30" s="43"/>
      <c r="B30" s="51" t="s">
        <v>13</v>
      </c>
      <c r="C30" s="51" t="s">
        <v>4</v>
      </c>
      <c r="D30" s="33" t="s">
        <v>62</v>
      </c>
      <c r="E30" s="20">
        <v>53</v>
      </c>
      <c r="F30" s="47">
        <f>SUM(E30:E34)</f>
        <v>186</v>
      </c>
      <c r="G30" s="20">
        <v>53</v>
      </c>
      <c r="H30" s="47">
        <f>SUM(G30:G34)</f>
        <v>184</v>
      </c>
      <c r="I30" s="27">
        <f t="shared" si="2"/>
        <v>1</v>
      </c>
      <c r="J30" s="49">
        <f>H30/F30</f>
        <v>0.989247311827957</v>
      </c>
      <c r="K30" s="20"/>
      <c r="L30" s="20"/>
      <c r="M30" s="47">
        <f>SUM(L30:L34)</f>
        <v>0</v>
      </c>
      <c r="N30" s="7">
        <f t="shared" si="1"/>
        <v>0</v>
      </c>
      <c r="O30" s="23" t="e">
        <f t="shared" si="0"/>
        <v>#DIV/0!</v>
      </c>
    </row>
    <row r="31" spans="1:15" x14ac:dyDescent="0.3">
      <c r="A31" s="43"/>
      <c r="B31" s="51"/>
      <c r="C31" s="51"/>
      <c r="D31" s="33" t="s">
        <v>63</v>
      </c>
      <c r="E31" s="20">
        <v>29</v>
      </c>
      <c r="F31" s="54"/>
      <c r="G31" s="20">
        <v>29</v>
      </c>
      <c r="H31" s="54"/>
      <c r="I31" s="27">
        <f t="shared" si="2"/>
        <v>1</v>
      </c>
      <c r="J31" s="55"/>
      <c r="K31" s="20"/>
      <c r="L31" s="20"/>
      <c r="M31" s="54"/>
      <c r="N31" s="7">
        <f t="shared" si="1"/>
        <v>0</v>
      </c>
      <c r="O31" s="23" t="e">
        <f t="shared" si="0"/>
        <v>#DIV/0!</v>
      </c>
    </row>
    <row r="32" spans="1:15" x14ac:dyDescent="0.3">
      <c r="A32" s="43"/>
      <c r="B32" s="51"/>
      <c r="C32" s="51"/>
      <c r="D32" s="33" t="s">
        <v>64</v>
      </c>
      <c r="E32" s="20">
        <v>63</v>
      </c>
      <c r="F32" s="54"/>
      <c r="G32" s="20">
        <v>63</v>
      </c>
      <c r="H32" s="54"/>
      <c r="I32" s="27">
        <f t="shared" si="2"/>
        <v>1</v>
      </c>
      <c r="J32" s="55"/>
      <c r="K32" s="20"/>
      <c r="L32" s="20"/>
      <c r="M32" s="54"/>
      <c r="N32" s="7">
        <f t="shared" si="1"/>
        <v>0</v>
      </c>
      <c r="O32" s="23" t="e">
        <f t="shared" si="0"/>
        <v>#DIV/0!</v>
      </c>
    </row>
    <row r="33" spans="1:15" x14ac:dyDescent="0.3">
      <c r="A33" s="43"/>
      <c r="B33" s="51"/>
      <c r="C33" s="51"/>
      <c r="D33" s="33" t="s">
        <v>65</v>
      </c>
      <c r="E33" s="20">
        <v>21</v>
      </c>
      <c r="F33" s="54"/>
      <c r="G33" s="20">
        <v>21</v>
      </c>
      <c r="H33" s="54"/>
      <c r="I33" s="27">
        <f t="shared" si="2"/>
        <v>1</v>
      </c>
      <c r="J33" s="55"/>
      <c r="K33" s="20"/>
      <c r="L33" s="20"/>
      <c r="M33" s="54"/>
      <c r="N33" s="7">
        <f t="shared" si="1"/>
        <v>0</v>
      </c>
      <c r="O33" s="23" t="e">
        <f t="shared" si="0"/>
        <v>#DIV/0!</v>
      </c>
    </row>
    <row r="34" spans="1:15" x14ac:dyDescent="0.3">
      <c r="A34" s="43"/>
      <c r="B34" s="51"/>
      <c r="C34" s="51"/>
      <c r="D34" s="33" t="s">
        <v>66</v>
      </c>
      <c r="E34" s="20">
        <v>20</v>
      </c>
      <c r="F34" s="48"/>
      <c r="G34" s="20">
        <v>18</v>
      </c>
      <c r="H34" s="48"/>
      <c r="I34" s="27">
        <f t="shared" si="2"/>
        <v>0.9</v>
      </c>
      <c r="J34" s="50"/>
      <c r="K34" s="20"/>
      <c r="L34" s="20"/>
      <c r="M34" s="48"/>
      <c r="N34" s="7">
        <f t="shared" si="1"/>
        <v>0</v>
      </c>
      <c r="O34" s="23" t="e">
        <f t="shared" si="0"/>
        <v>#DIV/0!</v>
      </c>
    </row>
    <row r="35" spans="1:15" x14ac:dyDescent="0.3">
      <c r="A35" s="43"/>
      <c r="B35" s="51" t="s">
        <v>13</v>
      </c>
      <c r="C35" s="51" t="s">
        <v>5</v>
      </c>
      <c r="D35" s="33" t="s">
        <v>71</v>
      </c>
      <c r="E35" s="20">
        <v>32</v>
      </c>
      <c r="F35" s="47">
        <f>SUM(E35:E42)</f>
        <v>191</v>
      </c>
      <c r="G35" s="20">
        <v>32</v>
      </c>
      <c r="H35" s="47">
        <f>SUM(G35:G42)</f>
        <v>190</v>
      </c>
      <c r="I35" s="27">
        <f t="shared" si="2"/>
        <v>1</v>
      </c>
      <c r="J35" s="49">
        <f>H35/F35</f>
        <v>0.99476439790575921</v>
      </c>
      <c r="K35" s="20"/>
      <c r="L35" s="20"/>
      <c r="M35" s="47">
        <f>SUM(L35:L42)</f>
        <v>0</v>
      </c>
      <c r="N35" s="7">
        <f t="shared" si="1"/>
        <v>0</v>
      </c>
      <c r="O35" s="23" t="e">
        <f t="shared" si="0"/>
        <v>#DIV/0!</v>
      </c>
    </row>
    <row r="36" spans="1:15" x14ac:dyDescent="0.3">
      <c r="A36" s="43"/>
      <c r="B36" s="51"/>
      <c r="C36" s="51"/>
      <c r="D36" s="33" t="s">
        <v>72</v>
      </c>
      <c r="E36" s="20">
        <v>56</v>
      </c>
      <c r="F36" s="54"/>
      <c r="G36" s="20">
        <v>55</v>
      </c>
      <c r="H36" s="54"/>
      <c r="I36" s="27">
        <f t="shared" si="2"/>
        <v>0.9821428571428571</v>
      </c>
      <c r="J36" s="55"/>
      <c r="K36" s="20"/>
      <c r="L36" s="20"/>
      <c r="M36" s="54"/>
      <c r="N36" s="7">
        <f t="shared" si="1"/>
        <v>0</v>
      </c>
      <c r="O36" s="23" t="e">
        <f t="shared" si="0"/>
        <v>#DIV/0!</v>
      </c>
    </row>
    <row r="37" spans="1:15" x14ac:dyDescent="0.3">
      <c r="A37" s="43"/>
      <c r="B37" s="51"/>
      <c r="C37" s="51"/>
      <c r="D37" s="33" t="s">
        <v>73</v>
      </c>
      <c r="E37" s="20">
        <v>11</v>
      </c>
      <c r="F37" s="54"/>
      <c r="G37" s="20">
        <v>11</v>
      </c>
      <c r="H37" s="54"/>
      <c r="I37" s="27">
        <f t="shared" si="2"/>
        <v>1</v>
      </c>
      <c r="J37" s="55"/>
      <c r="K37" s="20"/>
      <c r="L37" s="20"/>
      <c r="M37" s="54"/>
      <c r="N37" s="7">
        <f t="shared" si="1"/>
        <v>0</v>
      </c>
      <c r="O37" s="23" t="e">
        <f t="shared" si="0"/>
        <v>#DIV/0!</v>
      </c>
    </row>
    <row r="38" spans="1:15" x14ac:dyDescent="0.3">
      <c r="A38" s="43"/>
      <c r="B38" s="51"/>
      <c r="C38" s="51"/>
      <c r="D38" s="33" t="s">
        <v>74</v>
      </c>
      <c r="E38" s="20">
        <v>12</v>
      </c>
      <c r="F38" s="54"/>
      <c r="G38" s="20">
        <v>12</v>
      </c>
      <c r="H38" s="54"/>
      <c r="I38" s="27">
        <f t="shared" si="2"/>
        <v>1</v>
      </c>
      <c r="J38" s="55"/>
      <c r="K38" s="20"/>
      <c r="L38" s="20"/>
      <c r="M38" s="54"/>
      <c r="N38" s="7">
        <f t="shared" si="1"/>
        <v>0</v>
      </c>
      <c r="O38" s="23" t="e">
        <f t="shared" si="0"/>
        <v>#DIV/0!</v>
      </c>
    </row>
    <row r="39" spans="1:15" x14ac:dyDescent="0.3">
      <c r="A39" s="43"/>
      <c r="B39" s="51"/>
      <c r="C39" s="51"/>
      <c r="D39" s="33" t="s">
        <v>75</v>
      </c>
      <c r="E39" s="20">
        <v>9</v>
      </c>
      <c r="F39" s="54"/>
      <c r="G39" s="20">
        <v>9</v>
      </c>
      <c r="H39" s="54"/>
      <c r="I39" s="27">
        <f t="shared" si="2"/>
        <v>1</v>
      </c>
      <c r="J39" s="55"/>
      <c r="K39" s="20"/>
      <c r="L39" s="20"/>
      <c r="M39" s="54"/>
      <c r="N39" s="7">
        <f t="shared" si="1"/>
        <v>0</v>
      </c>
      <c r="O39" s="23" t="e">
        <f t="shared" si="0"/>
        <v>#DIV/0!</v>
      </c>
    </row>
    <row r="40" spans="1:15" x14ac:dyDescent="0.3">
      <c r="A40" s="43"/>
      <c r="B40" s="51"/>
      <c r="C40" s="51"/>
      <c r="D40" s="33" t="s">
        <v>76</v>
      </c>
      <c r="E40" s="20">
        <v>36</v>
      </c>
      <c r="F40" s="54"/>
      <c r="G40" s="20">
        <v>36</v>
      </c>
      <c r="H40" s="54"/>
      <c r="I40" s="27">
        <f t="shared" si="2"/>
        <v>1</v>
      </c>
      <c r="J40" s="55"/>
      <c r="K40" s="20"/>
      <c r="L40" s="20"/>
      <c r="M40" s="54"/>
      <c r="N40" s="7">
        <f t="shared" si="1"/>
        <v>0</v>
      </c>
      <c r="O40" s="23" t="e">
        <f t="shared" si="0"/>
        <v>#DIV/0!</v>
      </c>
    </row>
    <row r="41" spans="1:15" x14ac:dyDescent="0.3">
      <c r="A41" s="43"/>
      <c r="B41" s="51"/>
      <c r="C41" s="51"/>
      <c r="D41" s="33" t="s">
        <v>77</v>
      </c>
      <c r="E41" s="20">
        <v>13</v>
      </c>
      <c r="F41" s="54"/>
      <c r="G41" s="20">
        <v>13</v>
      </c>
      <c r="H41" s="54"/>
      <c r="I41" s="27">
        <f t="shared" si="2"/>
        <v>1</v>
      </c>
      <c r="J41" s="55"/>
      <c r="K41" s="20"/>
      <c r="L41" s="20"/>
      <c r="M41" s="54"/>
      <c r="N41" s="7">
        <f t="shared" si="1"/>
        <v>0</v>
      </c>
      <c r="O41" s="23" t="e">
        <f t="shared" si="0"/>
        <v>#DIV/0!</v>
      </c>
    </row>
    <row r="42" spans="1:15" x14ac:dyDescent="0.3">
      <c r="A42" s="43"/>
      <c r="B42" s="51"/>
      <c r="C42" s="51"/>
      <c r="D42" s="33" t="s">
        <v>67</v>
      </c>
      <c r="E42" s="20">
        <v>22</v>
      </c>
      <c r="F42" s="48"/>
      <c r="G42" s="20">
        <v>22</v>
      </c>
      <c r="H42" s="48"/>
      <c r="I42" s="27">
        <f t="shared" si="2"/>
        <v>1</v>
      </c>
      <c r="J42" s="50"/>
      <c r="K42" s="20"/>
      <c r="L42" s="20"/>
      <c r="M42" s="48"/>
      <c r="N42" s="7">
        <f t="shared" si="1"/>
        <v>0</v>
      </c>
      <c r="O42" s="23" t="e">
        <f t="shared" si="0"/>
        <v>#DIV/0!</v>
      </c>
    </row>
    <row r="43" spans="1:15" x14ac:dyDescent="0.3">
      <c r="A43" s="44"/>
      <c r="B43" s="33" t="s">
        <v>14</v>
      </c>
      <c r="C43" s="33"/>
      <c r="D43" s="33"/>
      <c r="E43" s="20">
        <v>132</v>
      </c>
      <c r="F43" s="7">
        <f>SUM(E43)</f>
        <v>132</v>
      </c>
      <c r="G43" s="20">
        <v>129</v>
      </c>
      <c r="H43" s="7">
        <f>SUM(G43)</f>
        <v>129</v>
      </c>
      <c r="I43" s="27">
        <f t="shared" si="2"/>
        <v>0.97727272727272729</v>
      </c>
      <c r="J43" s="27">
        <f>H43/F43</f>
        <v>0.97727272727272729</v>
      </c>
      <c r="K43" s="20"/>
      <c r="L43" s="20"/>
      <c r="M43" s="7">
        <f>SUM(L43)</f>
        <v>0</v>
      </c>
      <c r="N43" s="7">
        <f t="shared" si="1"/>
        <v>0</v>
      </c>
      <c r="O43" s="23" t="e">
        <f t="shared" si="0"/>
        <v>#DIV/0!</v>
      </c>
    </row>
    <row r="44" spans="1:15" x14ac:dyDescent="0.3">
      <c r="A44" s="62" t="s">
        <v>37</v>
      </c>
      <c r="B44" s="51" t="s">
        <v>3</v>
      </c>
      <c r="C44" s="51" t="s">
        <v>15</v>
      </c>
      <c r="D44" s="33" t="s">
        <v>78</v>
      </c>
      <c r="E44" s="20">
        <v>44</v>
      </c>
      <c r="F44" s="47">
        <f>SUM(E44:E49)</f>
        <v>256</v>
      </c>
      <c r="G44" s="20">
        <v>37</v>
      </c>
      <c r="H44" s="47">
        <f>SUM(G44:G49)</f>
        <v>229</v>
      </c>
      <c r="I44" s="27">
        <f t="shared" si="2"/>
        <v>0.84090909090909094</v>
      </c>
      <c r="J44" s="49">
        <f>H44/F44</f>
        <v>0.89453125</v>
      </c>
      <c r="K44" s="20"/>
      <c r="L44" s="20"/>
      <c r="M44" s="47">
        <f>SUM(L44:L49)</f>
        <v>0</v>
      </c>
      <c r="N44" s="7">
        <f t="shared" si="1"/>
        <v>0</v>
      </c>
      <c r="O44" s="23" t="e">
        <f t="shared" si="0"/>
        <v>#DIV/0!</v>
      </c>
    </row>
    <row r="45" spans="1:15" x14ac:dyDescent="0.3">
      <c r="A45" s="62"/>
      <c r="B45" s="51"/>
      <c r="C45" s="51"/>
      <c r="D45" s="33" t="s">
        <v>79</v>
      </c>
      <c r="E45" s="20">
        <v>15</v>
      </c>
      <c r="F45" s="54"/>
      <c r="G45" s="20">
        <v>14</v>
      </c>
      <c r="H45" s="54"/>
      <c r="I45" s="27">
        <f t="shared" si="2"/>
        <v>0.93333333333333335</v>
      </c>
      <c r="J45" s="55"/>
      <c r="K45" s="20"/>
      <c r="L45" s="20"/>
      <c r="M45" s="54"/>
      <c r="N45" s="7">
        <f t="shared" si="1"/>
        <v>0</v>
      </c>
      <c r="O45" s="23" t="e">
        <f t="shared" si="0"/>
        <v>#DIV/0!</v>
      </c>
    </row>
    <row r="46" spans="1:15" x14ac:dyDescent="0.3">
      <c r="A46" s="62"/>
      <c r="B46" s="51"/>
      <c r="C46" s="51"/>
      <c r="D46" s="33" t="s">
        <v>80</v>
      </c>
      <c r="E46" s="20">
        <v>13</v>
      </c>
      <c r="F46" s="54"/>
      <c r="G46" s="20">
        <v>8</v>
      </c>
      <c r="H46" s="54"/>
      <c r="I46" s="27">
        <f t="shared" si="2"/>
        <v>0.61538461538461542</v>
      </c>
      <c r="J46" s="55"/>
      <c r="K46" s="20"/>
      <c r="L46" s="20"/>
      <c r="M46" s="54"/>
      <c r="N46" s="7">
        <f t="shared" si="1"/>
        <v>0</v>
      </c>
      <c r="O46" s="23" t="e">
        <f t="shared" si="0"/>
        <v>#DIV/0!</v>
      </c>
    </row>
    <row r="47" spans="1:15" x14ac:dyDescent="0.3">
      <c r="A47" s="62"/>
      <c r="B47" s="51"/>
      <c r="C47" s="51"/>
      <c r="D47" s="33" t="s">
        <v>81</v>
      </c>
      <c r="E47" s="20">
        <v>10</v>
      </c>
      <c r="F47" s="54"/>
      <c r="G47" s="20">
        <v>3</v>
      </c>
      <c r="H47" s="54"/>
      <c r="I47" s="27">
        <f t="shared" si="2"/>
        <v>0.3</v>
      </c>
      <c r="J47" s="55"/>
      <c r="K47" s="20"/>
      <c r="L47" s="20"/>
      <c r="M47" s="54"/>
      <c r="N47" s="7">
        <f t="shared" si="1"/>
        <v>0</v>
      </c>
      <c r="O47" s="23" t="e">
        <f t="shared" si="0"/>
        <v>#DIV/0!</v>
      </c>
    </row>
    <row r="48" spans="1:15" x14ac:dyDescent="0.3">
      <c r="A48" s="62"/>
      <c r="B48" s="51"/>
      <c r="C48" s="51"/>
      <c r="D48" s="33" t="s">
        <v>82</v>
      </c>
      <c r="E48" s="20">
        <v>26</v>
      </c>
      <c r="F48" s="54"/>
      <c r="G48" s="20">
        <v>24</v>
      </c>
      <c r="H48" s="54"/>
      <c r="I48" s="27">
        <f t="shared" si="2"/>
        <v>0.92307692307692313</v>
      </c>
      <c r="J48" s="55"/>
      <c r="K48" s="20"/>
      <c r="L48" s="20"/>
      <c r="M48" s="54"/>
      <c r="N48" s="7">
        <f t="shared" si="1"/>
        <v>0</v>
      </c>
      <c r="O48" s="23" t="e">
        <f t="shared" si="0"/>
        <v>#DIV/0!</v>
      </c>
    </row>
    <row r="49" spans="1:15" x14ac:dyDescent="0.3">
      <c r="A49" s="62"/>
      <c r="B49" s="51"/>
      <c r="C49" s="51"/>
      <c r="D49" s="33" t="s">
        <v>68</v>
      </c>
      <c r="E49" s="20">
        <v>148</v>
      </c>
      <c r="F49" s="48"/>
      <c r="G49" s="20">
        <v>143</v>
      </c>
      <c r="H49" s="48"/>
      <c r="I49" s="27">
        <f t="shared" si="2"/>
        <v>0.96621621621621623</v>
      </c>
      <c r="J49" s="50"/>
      <c r="K49" s="20"/>
      <c r="L49" s="20"/>
      <c r="M49" s="48"/>
      <c r="N49" s="7">
        <f t="shared" si="1"/>
        <v>0</v>
      </c>
      <c r="O49" s="23" t="e">
        <f t="shared" si="0"/>
        <v>#DIV/0!</v>
      </c>
    </row>
    <row r="50" spans="1:15" x14ac:dyDescent="0.3">
      <c r="A50" s="51" t="s">
        <v>16</v>
      </c>
      <c r="B50" s="51" t="s">
        <v>3</v>
      </c>
      <c r="C50" s="51" t="s">
        <v>17</v>
      </c>
      <c r="D50" s="33" t="s">
        <v>83</v>
      </c>
      <c r="E50" s="20">
        <v>31</v>
      </c>
      <c r="F50" s="47">
        <f>SUM(E50:E55)</f>
        <v>294</v>
      </c>
      <c r="G50" s="20">
        <v>28</v>
      </c>
      <c r="H50" s="47">
        <f>SUM(G50:G55)</f>
        <v>285</v>
      </c>
      <c r="I50" s="27">
        <f t="shared" si="2"/>
        <v>0.90322580645161288</v>
      </c>
      <c r="J50" s="49">
        <f>H50/F50</f>
        <v>0.96938775510204078</v>
      </c>
      <c r="K50" s="20"/>
      <c r="L50" s="20"/>
      <c r="M50" s="47">
        <f>SUM(L50:L55)</f>
        <v>0</v>
      </c>
      <c r="N50" s="7">
        <f t="shared" si="1"/>
        <v>0</v>
      </c>
      <c r="O50" s="23" t="e">
        <f t="shared" si="0"/>
        <v>#DIV/0!</v>
      </c>
    </row>
    <row r="51" spans="1:15" x14ac:dyDescent="0.3">
      <c r="A51" s="51"/>
      <c r="B51" s="51"/>
      <c r="C51" s="51"/>
      <c r="D51" s="33" t="s">
        <v>84</v>
      </c>
      <c r="E51" s="20">
        <v>24</v>
      </c>
      <c r="F51" s="54"/>
      <c r="G51" s="20">
        <v>23</v>
      </c>
      <c r="H51" s="54"/>
      <c r="I51" s="27">
        <f t="shared" si="2"/>
        <v>0.95833333333333337</v>
      </c>
      <c r="J51" s="55"/>
      <c r="K51" s="20"/>
      <c r="L51" s="20"/>
      <c r="M51" s="54"/>
      <c r="N51" s="7">
        <f t="shared" si="1"/>
        <v>0</v>
      </c>
      <c r="O51" s="23" t="e">
        <f t="shared" si="0"/>
        <v>#DIV/0!</v>
      </c>
    </row>
    <row r="52" spans="1:15" x14ac:dyDescent="0.3">
      <c r="A52" s="51"/>
      <c r="B52" s="51"/>
      <c r="C52" s="51"/>
      <c r="D52" s="33" t="s">
        <v>85</v>
      </c>
      <c r="E52" s="20">
        <v>121</v>
      </c>
      <c r="F52" s="54"/>
      <c r="G52" s="20">
        <v>119</v>
      </c>
      <c r="H52" s="54"/>
      <c r="I52" s="27">
        <f t="shared" si="2"/>
        <v>0.98347107438016534</v>
      </c>
      <c r="J52" s="55"/>
      <c r="K52" s="20"/>
      <c r="L52" s="20"/>
      <c r="M52" s="54"/>
      <c r="N52" s="7">
        <f t="shared" si="1"/>
        <v>0</v>
      </c>
      <c r="O52" s="23" t="e">
        <f t="shared" si="0"/>
        <v>#DIV/0!</v>
      </c>
    </row>
    <row r="53" spans="1:15" x14ac:dyDescent="0.3">
      <c r="A53" s="51"/>
      <c r="B53" s="51"/>
      <c r="C53" s="51"/>
      <c r="D53" s="33" t="s">
        <v>86</v>
      </c>
      <c r="E53" s="20">
        <v>65</v>
      </c>
      <c r="F53" s="54"/>
      <c r="G53" s="20">
        <v>64</v>
      </c>
      <c r="H53" s="54"/>
      <c r="I53" s="27">
        <f t="shared" si="2"/>
        <v>0.98461538461538467</v>
      </c>
      <c r="J53" s="55"/>
      <c r="K53" s="20"/>
      <c r="L53" s="20"/>
      <c r="M53" s="54"/>
      <c r="N53" s="7">
        <f t="shared" si="1"/>
        <v>0</v>
      </c>
      <c r="O53" s="23" t="e">
        <f t="shared" si="0"/>
        <v>#DIV/0!</v>
      </c>
    </row>
    <row r="54" spans="1:15" x14ac:dyDescent="0.3">
      <c r="A54" s="51"/>
      <c r="B54" s="51"/>
      <c r="C54" s="51"/>
      <c r="D54" s="33" t="s">
        <v>87</v>
      </c>
      <c r="E54" s="20">
        <v>25</v>
      </c>
      <c r="F54" s="54"/>
      <c r="G54" s="20">
        <v>24</v>
      </c>
      <c r="H54" s="54"/>
      <c r="I54" s="27">
        <f t="shared" si="2"/>
        <v>0.96</v>
      </c>
      <c r="J54" s="55"/>
      <c r="K54" s="20"/>
      <c r="L54" s="20"/>
      <c r="M54" s="54"/>
      <c r="N54" s="7">
        <f t="shared" si="1"/>
        <v>0</v>
      </c>
      <c r="O54" s="23" t="e">
        <f t="shared" si="0"/>
        <v>#DIV/0!</v>
      </c>
    </row>
    <row r="55" spans="1:15" x14ac:dyDescent="0.3">
      <c r="A55" s="51"/>
      <c r="B55" s="51"/>
      <c r="C55" s="51"/>
      <c r="D55" s="33" t="s">
        <v>69</v>
      </c>
      <c r="E55" s="20">
        <v>28</v>
      </c>
      <c r="F55" s="48"/>
      <c r="G55" s="20">
        <v>27</v>
      </c>
      <c r="H55" s="48"/>
      <c r="I55" s="27">
        <f t="shared" si="2"/>
        <v>0.9642857142857143</v>
      </c>
      <c r="J55" s="50"/>
      <c r="K55" s="20"/>
      <c r="L55" s="20"/>
      <c r="M55" s="48"/>
      <c r="N55" s="7">
        <f t="shared" si="1"/>
        <v>0</v>
      </c>
      <c r="O55" s="23" t="e">
        <f t="shared" si="0"/>
        <v>#DIV/0!</v>
      </c>
    </row>
    <row r="56" spans="1:15" x14ac:dyDescent="0.3">
      <c r="A56" s="42" t="s">
        <v>36</v>
      </c>
      <c r="B56" s="51" t="s">
        <v>3</v>
      </c>
      <c r="C56" s="51" t="s">
        <v>18</v>
      </c>
      <c r="D56" s="33" t="s">
        <v>88</v>
      </c>
      <c r="E56" s="20">
        <v>31</v>
      </c>
      <c r="F56" s="47">
        <f>SUM(E56:E65)</f>
        <v>362</v>
      </c>
      <c r="G56" s="20">
        <v>30</v>
      </c>
      <c r="H56" s="47">
        <f>SUM(G56:G65)</f>
        <v>319</v>
      </c>
      <c r="I56" s="27">
        <f t="shared" si="2"/>
        <v>0.967741935483871</v>
      </c>
      <c r="J56" s="49">
        <f>H56/F56</f>
        <v>0.88121546961325969</v>
      </c>
      <c r="K56" s="20"/>
      <c r="L56" s="20"/>
      <c r="M56" s="47">
        <f>SUM(L56:L65)</f>
        <v>0</v>
      </c>
      <c r="N56" s="7">
        <f t="shared" si="1"/>
        <v>0</v>
      </c>
      <c r="O56" s="23" t="e">
        <f t="shared" si="0"/>
        <v>#DIV/0!</v>
      </c>
    </row>
    <row r="57" spans="1:15" x14ac:dyDescent="0.3">
      <c r="A57" s="43"/>
      <c r="B57" s="51"/>
      <c r="C57" s="51"/>
      <c r="D57" s="33" t="s">
        <v>89</v>
      </c>
      <c r="E57" s="20">
        <v>24</v>
      </c>
      <c r="F57" s="54"/>
      <c r="G57" s="20">
        <v>24</v>
      </c>
      <c r="H57" s="54"/>
      <c r="I57" s="27">
        <f t="shared" si="2"/>
        <v>1</v>
      </c>
      <c r="J57" s="55"/>
      <c r="K57" s="20"/>
      <c r="L57" s="20"/>
      <c r="M57" s="54"/>
      <c r="N57" s="7">
        <f t="shared" si="1"/>
        <v>0</v>
      </c>
      <c r="O57" s="23" t="e">
        <f t="shared" si="0"/>
        <v>#DIV/0!</v>
      </c>
    </row>
    <row r="58" spans="1:15" x14ac:dyDescent="0.3">
      <c r="A58" s="43"/>
      <c r="B58" s="51"/>
      <c r="C58" s="51"/>
      <c r="D58" s="33" t="s">
        <v>90</v>
      </c>
      <c r="E58" s="20">
        <v>41</v>
      </c>
      <c r="F58" s="54"/>
      <c r="G58" s="20">
        <v>39</v>
      </c>
      <c r="H58" s="54"/>
      <c r="I58" s="27">
        <f t="shared" si="2"/>
        <v>0.95121951219512191</v>
      </c>
      <c r="J58" s="55"/>
      <c r="K58" s="20"/>
      <c r="L58" s="20"/>
      <c r="M58" s="54"/>
      <c r="N58" s="7">
        <f t="shared" si="1"/>
        <v>0</v>
      </c>
      <c r="O58" s="23" t="e">
        <f t="shared" si="0"/>
        <v>#DIV/0!</v>
      </c>
    </row>
    <row r="59" spans="1:15" x14ac:dyDescent="0.3">
      <c r="A59" s="43"/>
      <c r="B59" s="51"/>
      <c r="C59" s="51"/>
      <c r="D59" s="33" t="s">
        <v>91</v>
      </c>
      <c r="E59" s="20">
        <v>51</v>
      </c>
      <c r="F59" s="54"/>
      <c r="G59" s="20">
        <v>51</v>
      </c>
      <c r="H59" s="54"/>
      <c r="I59" s="27">
        <f t="shared" si="2"/>
        <v>1</v>
      </c>
      <c r="J59" s="55"/>
      <c r="K59" s="20"/>
      <c r="L59" s="20"/>
      <c r="M59" s="54"/>
      <c r="N59" s="7">
        <f t="shared" si="1"/>
        <v>0</v>
      </c>
      <c r="O59" s="23" t="e">
        <f t="shared" si="0"/>
        <v>#DIV/0!</v>
      </c>
    </row>
    <row r="60" spans="1:15" x14ac:dyDescent="0.3">
      <c r="A60" s="43"/>
      <c r="B60" s="51"/>
      <c r="C60" s="51"/>
      <c r="D60" s="33" t="s">
        <v>92</v>
      </c>
      <c r="E60" s="20">
        <v>42</v>
      </c>
      <c r="F60" s="54"/>
      <c r="G60" s="20">
        <v>34</v>
      </c>
      <c r="H60" s="54"/>
      <c r="I60" s="27">
        <f t="shared" si="2"/>
        <v>0.80952380952380953</v>
      </c>
      <c r="J60" s="55"/>
      <c r="K60" s="20"/>
      <c r="L60" s="20"/>
      <c r="M60" s="54"/>
      <c r="N60" s="7">
        <f t="shared" si="1"/>
        <v>0</v>
      </c>
      <c r="O60" s="23" t="e">
        <f t="shared" si="0"/>
        <v>#DIV/0!</v>
      </c>
    </row>
    <row r="61" spans="1:15" x14ac:dyDescent="0.3">
      <c r="A61" s="43"/>
      <c r="B61" s="51"/>
      <c r="C61" s="51"/>
      <c r="D61" s="33" t="s">
        <v>93</v>
      </c>
      <c r="E61" s="20">
        <v>35</v>
      </c>
      <c r="F61" s="54"/>
      <c r="G61" s="20">
        <v>33</v>
      </c>
      <c r="H61" s="54"/>
      <c r="I61" s="27">
        <f t="shared" si="2"/>
        <v>0.94285714285714284</v>
      </c>
      <c r="J61" s="55"/>
      <c r="K61" s="20"/>
      <c r="L61" s="20"/>
      <c r="M61" s="54"/>
      <c r="N61" s="7">
        <f t="shared" si="1"/>
        <v>0</v>
      </c>
      <c r="O61" s="23" t="e">
        <f t="shared" si="0"/>
        <v>#DIV/0!</v>
      </c>
    </row>
    <row r="62" spans="1:15" x14ac:dyDescent="0.3">
      <c r="A62" s="43"/>
      <c r="B62" s="51"/>
      <c r="C62" s="51"/>
      <c r="D62" s="33" t="s">
        <v>94</v>
      </c>
      <c r="E62" s="20">
        <v>24</v>
      </c>
      <c r="F62" s="54"/>
      <c r="G62" s="20">
        <v>19</v>
      </c>
      <c r="H62" s="54"/>
      <c r="I62" s="27">
        <f t="shared" si="2"/>
        <v>0.79166666666666663</v>
      </c>
      <c r="J62" s="55"/>
      <c r="K62" s="20"/>
      <c r="L62" s="20"/>
      <c r="M62" s="54"/>
      <c r="N62" s="7">
        <f t="shared" si="1"/>
        <v>0</v>
      </c>
      <c r="O62" s="23" t="e">
        <f t="shared" si="0"/>
        <v>#DIV/0!</v>
      </c>
    </row>
    <row r="63" spans="1:15" x14ac:dyDescent="0.3">
      <c r="A63" s="43"/>
      <c r="B63" s="51"/>
      <c r="C63" s="51"/>
      <c r="D63" s="33" t="s">
        <v>95</v>
      </c>
      <c r="E63" s="20">
        <v>40</v>
      </c>
      <c r="F63" s="54"/>
      <c r="G63" s="20">
        <v>32</v>
      </c>
      <c r="H63" s="54"/>
      <c r="I63" s="27">
        <f t="shared" si="2"/>
        <v>0.8</v>
      </c>
      <c r="J63" s="55"/>
      <c r="K63" s="20"/>
      <c r="L63" s="20"/>
      <c r="M63" s="54"/>
      <c r="N63" s="7">
        <f t="shared" si="1"/>
        <v>0</v>
      </c>
      <c r="O63" s="23" t="e">
        <f t="shared" si="0"/>
        <v>#DIV/0!</v>
      </c>
    </row>
    <row r="64" spans="1:15" x14ac:dyDescent="0.3">
      <c r="A64" s="43"/>
      <c r="B64" s="51"/>
      <c r="C64" s="51"/>
      <c r="D64" s="33" t="s">
        <v>96</v>
      </c>
      <c r="E64" s="20">
        <v>48</v>
      </c>
      <c r="F64" s="54"/>
      <c r="G64" s="20">
        <v>35</v>
      </c>
      <c r="H64" s="54"/>
      <c r="I64" s="27">
        <f t="shared" si="2"/>
        <v>0.72916666666666663</v>
      </c>
      <c r="J64" s="55"/>
      <c r="K64" s="20"/>
      <c r="L64" s="20"/>
      <c r="M64" s="54"/>
      <c r="N64" s="7">
        <f t="shared" si="1"/>
        <v>0</v>
      </c>
      <c r="O64" s="23" t="e">
        <f t="shared" si="0"/>
        <v>#DIV/0!</v>
      </c>
    </row>
    <row r="65" spans="1:15" x14ac:dyDescent="0.3">
      <c r="A65" s="43"/>
      <c r="B65" s="51"/>
      <c r="C65" s="51"/>
      <c r="D65" s="33" t="s">
        <v>70</v>
      </c>
      <c r="E65" s="20">
        <v>26</v>
      </c>
      <c r="F65" s="48"/>
      <c r="G65" s="20">
        <v>22</v>
      </c>
      <c r="H65" s="48"/>
      <c r="I65" s="27">
        <f t="shared" si="2"/>
        <v>0.84615384615384615</v>
      </c>
      <c r="J65" s="50"/>
      <c r="K65" s="20"/>
      <c r="L65" s="20"/>
      <c r="M65" s="48"/>
      <c r="N65" s="7">
        <f t="shared" si="1"/>
        <v>0</v>
      </c>
      <c r="O65" s="23" t="e">
        <f t="shared" si="0"/>
        <v>#DIV/0!</v>
      </c>
    </row>
    <row r="66" spans="1:15" x14ac:dyDescent="0.3">
      <c r="A66" s="44"/>
      <c r="B66" s="33" t="s">
        <v>20</v>
      </c>
      <c r="C66" s="56"/>
      <c r="D66" s="57"/>
      <c r="E66" s="45">
        <v>241</v>
      </c>
      <c r="F66" s="47">
        <f>E66</f>
        <v>241</v>
      </c>
      <c r="G66" s="20">
        <v>28</v>
      </c>
      <c r="H66" s="47">
        <f>G67+G66</f>
        <v>234</v>
      </c>
      <c r="I66" s="49">
        <f>(G67+G66)/E66</f>
        <v>0.97095435684647302</v>
      </c>
      <c r="J66" s="49">
        <f>H66/F66</f>
        <v>0.97095435684647302</v>
      </c>
      <c r="K66" s="45"/>
      <c r="L66" s="20"/>
      <c r="M66" s="47">
        <f>L67+L66</f>
        <v>0</v>
      </c>
      <c r="N66" s="47">
        <f>K66-L67-L66</f>
        <v>0</v>
      </c>
      <c r="O66" s="23" t="e">
        <f t="shared" si="0"/>
        <v>#DIV/0!</v>
      </c>
    </row>
    <row r="67" spans="1:15" ht="15.6" customHeight="1" x14ac:dyDescent="0.3">
      <c r="A67" s="52" t="s">
        <v>19</v>
      </c>
      <c r="B67" s="33" t="s">
        <v>20</v>
      </c>
      <c r="C67" s="58"/>
      <c r="D67" s="59"/>
      <c r="E67" s="46"/>
      <c r="F67" s="48"/>
      <c r="G67" s="20">
        <v>206</v>
      </c>
      <c r="H67" s="48"/>
      <c r="I67" s="50"/>
      <c r="J67" s="50"/>
      <c r="K67" s="46"/>
      <c r="L67" s="20"/>
      <c r="M67" s="48"/>
      <c r="N67" s="48"/>
      <c r="O67" s="23" t="e">
        <f t="shared" si="0"/>
        <v>#DIV/0!</v>
      </c>
    </row>
    <row r="68" spans="1:15" x14ac:dyDescent="0.3">
      <c r="A68" s="53"/>
      <c r="B68" s="33" t="s">
        <v>21</v>
      </c>
      <c r="C68" s="58"/>
      <c r="D68" s="59"/>
      <c r="E68" s="20">
        <v>77</v>
      </c>
      <c r="F68" s="7">
        <f t="shared" ref="F68:H71" si="3">E68</f>
        <v>77</v>
      </c>
      <c r="G68" s="20">
        <v>77</v>
      </c>
      <c r="H68" s="7">
        <f t="shared" si="3"/>
        <v>77</v>
      </c>
      <c r="I68" s="27">
        <f t="shared" si="2"/>
        <v>1</v>
      </c>
      <c r="J68" s="27">
        <f t="shared" si="2"/>
        <v>1</v>
      </c>
      <c r="K68" s="20"/>
      <c r="L68" s="20"/>
      <c r="M68" s="7">
        <f t="shared" ref="M68:M71" si="4">L68</f>
        <v>0</v>
      </c>
      <c r="N68" s="7">
        <f t="shared" si="1"/>
        <v>0</v>
      </c>
      <c r="O68" s="23" t="e">
        <f t="shared" si="0"/>
        <v>#DIV/0!</v>
      </c>
    </row>
    <row r="69" spans="1:15" x14ac:dyDescent="0.3">
      <c r="A69" s="53"/>
      <c r="B69" s="33" t="s">
        <v>22</v>
      </c>
      <c r="C69" s="58"/>
      <c r="D69" s="59"/>
      <c r="E69" s="20">
        <v>257</v>
      </c>
      <c r="F69" s="7">
        <f t="shared" si="3"/>
        <v>257</v>
      </c>
      <c r="G69" s="20">
        <v>253</v>
      </c>
      <c r="H69" s="7">
        <f t="shared" si="3"/>
        <v>253</v>
      </c>
      <c r="I69" s="27">
        <f t="shared" si="2"/>
        <v>0.98443579766536971</v>
      </c>
      <c r="J69" s="27">
        <f t="shared" si="2"/>
        <v>0.98443579766536971</v>
      </c>
      <c r="K69" s="20"/>
      <c r="L69" s="20"/>
      <c r="M69" s="7">
        <f t="shared" si="4"/>
        <v>0</v>
      </c>
      <c r="N69" s="7">
        <f t="shared" si="1"/>
        <v>0</v>
      </c>
      <c r="O69" s="23" t="e">
        <f t="shared" ref="O69:O81" si="5">L69/K69</f>
        <v>#DIV/0!</v>
      </c>
    </row>
    <row r="70" spans="1:15" x14ac:dyDescent="0.3">
      <c r="A70" s="53"/>
      <c r="B70" s="33" t="s">
        <v>23</v>
      </c>
      <c r="C70" s="58"/>
      <c r="D70" s="59"/>
      <c r="E70" s="20">
        <v>97</v>
      </c>
      <c r="F70" s="7">
        <f t="shared" si="3"/>
        <v>97</v>
      </c>
      <c r="G70" s="20">
        <v>97</v>
      </c>
      <c r="H70" s="7">
        <f t="shared" si="3"/>
        <v>97</v>
      </c>
      <c r="I70" s="27">
        <f t="shared" si="2"/>
        <v>1</v>
      </c>
      <c r="J70" s="27">
        <f t="shared" si="2"/>
        <v>1</v>
      </c>
      <c r="K70" s="20"/>
      <c r="L70" s="20"/>
      <c r="M70" s="7">
        <f t="shared" si="4"/>
        <v>0</v>
      </c>
      <c r="N70" s="7">
        <f t="shared" si="1"/>
        <v>0</v>
      </c>
      <c r="O70" s="23" t="e">
        <f t="shared" si="5"/>
        <v>#DIV/0!</v>
      </c>
    </row>
    <row r="71" spans="1:15" x14ac:dyDescent="0.3">
      <c r="A71" s="51" t="s">
        <v>25</v>
      </c>
      <c r="B71" s="33" t="s">
        <v>24</v>
      </c>
      <c r="C71" s="58"/>
      <c r="D71" s="59"/>
      <c r="E71" s="20">
        <v>335</v>
      </c>
      <c r="F71" s="7">
        <f t="shared" si="3"/>
        <v>335</v>
      </c>
      <c r="G71" s="20">
        <v>35</v>
      </c>
      <c r="H71" s="7">
        <f t="shared" si="3"/>
        <v>35</v>
      </c>
      <c r="I71" s="27">
        <f t="shared" si="2"/>
        <v>0.1044776119402985</v>
      </c>
      <c r="J71" s="27">
        <f t="shared" si="2"/>
        <v>0.1044776119402985</v>
      </c>
      <c r="K71" s="20"/>
      <c r="L71" s="20"/>
      <c r="M71" s="7">
        <f t="shared" si="4"/>
        <v>0</v>
      </c>
      <c r="N71" s="7">
        <f t="shared" ref="N71:N81" si="6">K71-L71</f>
        <v>0</v>
      </c>
      <c r="O71" s="23" t="e">
        <f t="shared" si="5"/>
        <v>#DIV/0!</v>
      </c>
    </row>
    <row r="72" spans="1:15" x14ac:dyDescent="0.3">
      <c r="A72" s="51"/>
      <c r="B72" s="33" t="s">
        <v>26</v>
      </c>
      <c r="C72" s="58"/>
      <c r="D72" s="59"/>
      <c r="E72" s="45">
        <v>185</v>
      </c>
      <c r="F72" s="47">
        <f>E72</f>
        <v>185</v>
      </c>
      <c r="G72" s="20">
        <v>108</v>
      </c>
      <c r="H72" s="47">
        <f>G72+G73</f>
        <v>181</v>
      </c>
      <c r="I72" s="49">
        <f>(G72+G73)/E72</f>
        <v>0.97837837837837838</v>
      </c>
      <c r="J72" s="49">
        <f>H72/F72</f>
        <v>0.97837837837837838</v>
      </c>
      <c r="K72" s="45"/>
      <c r="L72" s="20"/>
      <c r="M72" s="47">
        <f>L72+L73</f>
        <v>0</v>
      </c>
      <c r="N72" s="47">
        <f>K72-L72-L73</f>
        <v>0</v>
      </c>
      <c r="O72" s="23" t="e">
        <f t="shared" si="5"/>
        <v>#DIV/0!</v>
      </c>
    </row>
    <row r="73" spans="1:15" x14ac:dyDescent="0.3">
      <c r="A73" s="51" t="s">
        <v>27</v>
      </c>
      <c r="B73" s="33" t="s">
        <v>26</v>
      </c>
      <c r="C73" s="58"/>
      <c r="D73" s="59"/>
      <c r="E73" s="46"/>
      <c r="F73" s="48"/>
      <c r="G73" s="20">
        <v>73</v>
      </c>
      <c r="H73" s="48"/>
      <c r="I73" s="50"/>
      <c r="J73" s="50"/>
      <c r="K73" s="46"/>
      <c r="L73" s="20"/>
      <c r="M73" s="48"/>
      <c r="N73" s="48"/>
      <c r="O73" s="23" t="e">
        <f t="shared" si="5"/>
        <v>#DIV/0!</v>
      </c>
    </row>
    <row r="74" spans="1:15" x14ac:dyDescent="0.3">
      <c r="A74" s="51"/>
      <c r="B74" s="33" t="s">
        <v>28</v>
      </c>
      <c r="C74" s="58"/>
      <c r="D74" s="59"/>
      <c r="E74" s="45">
        <v>236</v>
      </c>
      <c r="F74" s="47">
        <f>E74</f>
        <v>236</v>
      </c>
      <c r="G74" s="20">
        <v>110</v>
      </c>
      <c r="H74" s="47">
        <f>G74+G75</f>
        <v>205</v>
      </c>
      <c r="I74" s="49">
        <f>H74/E74</f>
        <v>0.86864406779661019</v>
      </c>
      <c r="J74" s="49">
        <f>H74/F74</f>
        <v>0.86864406779661019</v>
      </c>
      <c r="K74" s="45"/>
      <c r="L74" s="20"/>
      <c r="M74" s="47">
        <f>L74+L75</f>
        <v>0</v>
      </c>
      <c r="N74" s="47">
        <f>K74-L74-L75</f>
        <v>0</v>
      </c>
      <c r="O74" s="23" t="e">
        <f t="shared" si="5"/>
        <v>#DIV/0!</v>
      </c>
    </row>
    <row r="75" spans="1:15" x14ac:dyDescent="0.3">
      <c r="A75" s="33" t="s">
        <v>110</v>
      </c>
      <c r="B75" s="33" t="s">
        <v>28</v>
      </c>
      <c r="C75" s="58"/>
      <c r="D75" s="59"/>
      <c r="E75" s="46"/>
      <c r="F75" s="48"/>
      <c r="G75" s="20">
        <v>95</v>
      </c>
      <c r="H75" s="48"/>
      <c r="I75" s="50"/>
      <c r="J75" s="50"/>
      <c r="K75" s="46"/>
      <c r="L75" s="20"/>
      <c r="M75" s="48"/>
      <c r="N75" s="48"/>
      <c r="O75" s="23" t="e">
        <f t="shared" si="5"/>
        <v>#DIV/0!</v>
      </c>
    </row>
    <row r="76" spans="1:15" x14ac:dyDescent="0.3">
      <c r="A76" s="33" t="s">
        <v>97</v>
      </c>
      <c r="B76" s="33" t="s">
        <v>8</v>
      </c>
      <c r="C76" s="58"/>
      <c r="D76" s="59"/>
      <c r="E76" s="45">
        <v>203</v>
      </c>
      <c r="F76" s="47">
        <f>E76</f>
        <v>203</v>
      </c>
      <c r="G76" s="20">
        <v>138</v>
      </c>
      <c r="H76" s="47">
        <f>G76+G77</f>
        <v>201</v>
      </c>
      <c r="I76" s="49">
        <f>(G76+G77)/E76</f>
        <v>0.99014778325123154</v>
      </c>
      <c r="J76" s="49">
        <f>H76/F76</f>
        <v>0.99014778325123154</v>
      </c>
      <c r="K76" s="45"/>
      <c r="L76" s="20"/>
      <c r="M76" s="47">
        <f>L76+L77</f>
        <v>0</v>
      </c>
      <c r="N76" s="47">
        <f>K76-L76-L77</f>
        <v>0</v>
      </c>
      <c r="O76" s="23" t="e">
        <f t="shared" si="5"/>
        <v>#DIV/0!</v>
      </c>
    </row>
    <row r="77" spans="1:15" x14ac:dyDescent="0.3">
      <c r="A77" s="42" t="s">
        <v>29</v>
      </c>
      <c r="B77" s="33" t="s">
        <v>8</v>
      </c>
      <c r="C77" s="58"/>
      <c r="D77" s="59"/>
      <c r="E77" s="46"/>
      <c r="F77" s="48"/>
      <c r="G77" s="20">
        <v>63</v>
      </c>
      <c r="H77" s="48"/>
      <c r="I77" s="50"/>
      <c r="J77" s="50"/>
      <c r="K77" s="46"/>
      <c r="L77" s="20"/>
      <c r="M77" s="48"/>
      <c r="N77" s="48"/>
      <c r="O77" s="23" t="e">
        <f t="shared" si="5"/>
        <v>#DIV/0!</v>
      </c>
    </row>
    <row r="78" spans="1:15" x14ac:dyDescent="0.3">
      <c r="A78" s="43"/>
      <c r="B78" s="33" t="s">
        <v>30</v>
      </c>
      <c r="C78" s="58"/>
      <c r="D78" s="59"/>
      <c r="E78" s="20">
        <v>205</v>
      </c>
      <c r="F78" s="7">
        <f>E78</f>
        <v>205</v>
      </c>
      <c r="G78" s="20">
        <v>199</v>
      </c>
      <c r="H78" s="7">
        <f>G78</f>
        <v>199</v>
      </c>
      <c r="I78" s="27">
        <f t="shared" ref="I78:J80" si="7">G78/E78</f>
        <v>0.97073170731707314</v>
      </c>
      <c r="J78" s="27">
        <f>H78/F78</f>
        <v>0.97073170731707314</v>
      </c>
      <c r="K78" s="20"/>
      <c r="L78" s="20"/>
      <c r="M78" s="7">
        <f>L78</f>
        <v>0</v>
      </c>
      <c r="N78" s="7">
        <f>K78-L78</f>
        <v>0</v>
      </c>
      <c r="O78" s="23" t="e">
        <f t="shared" si="5"/>
        <v>#DIV/0!</v>
      </c>
    </row>
    <row r="79" spans="1:15" x14ac:dyDescent="0.3">
      <c r="A79" s="44"/>
      <c r="B79" s="33" t="s">
        <v>31</v>
      </c>
      <c r="C79" s="58"/>
      <c r="D79" s="59"/>
      <c r="E79" s="20">
        <v>97</v>
      </c>
      <c r="F79" s="7">
        <f>E79</f>
        <v>97</v>
      </c>
      <c r="G79" s="20">
        <v>91</v>
      </c>
      <c r="H79" s="7">
        <f t="shared" ref="F79:H81" si="8">G79</f>
        <v>91</v>
      </c>
      <c r="I79" s="27">
        <f t="shared" si="7"/>
        <v>0.93814432989690721</v>
      </c>
      <c r="J79" s="27">
        <f t="shared" si="7"/>
        <v>0.93814432989690721</v>
      </c>
      <c r="K79" s="20"/>
      <c r="L79" s="20"/>
      <c r="M79" s="7">
        <f t="shared" ref="M79:M81" si="9">L79</f>
        <v>0</v>
      </c>
      <c r="N79" s="7">
        <f t="shared" si="6"/>
        <v>0</v>
      </c>
      <c r="O79" s="23" t="e">
        <f t="shared" si="5"/>
        <v>#DIV/0!</v>
      </c>
    </row>
    <row r="80" spans="1:15" ht="15.05" customHeight="1" x14ac:dyDescent="0.3">
      <c r="A80" s="33" t="s">
        <v>32</v>
      </c>
      <c r="B80" s="33" t="s">
        <v>33</v>
      </c>
      <c r="C80" s="58"/>
      <c r="D80" s="59"/>
      <c r="E80" s="20">
        <v>54</v>
      </c>
      <c r="F80" s="7">
        <f t="shared" si="8"/>
        <v>54</v>
      </c>
      <c r="G80" s="20">
        <v>49</v>
      </c>
      <c r="H80" s="7">
        <f t="shared" si="8"/>
        <v>49</v>
      </c>
      <c r="I80" s="27">
        <f t="shared" si="7"/>
        <v>0.90740740740740744</v>
      </c>
      <c r="J80" s="27">
        <f t="shared" si="7"/>
        <v>0.90740740740740744</v>
      </c>
      <c r="K80" s="20"/>
      <c r="L80" s="20"/>
      <c r="M80" s="7">
        <f t="shared" si="9"/>
        <v>0</v>
      </c>
      <c r="N80" s="7">
        <f t="shared" si="6"/>
        <v>0</v>
      </c>
      <c r="O80" s="23" t="e">
        <f t="shared" si="5"/>
        <v>#DIV/0!</v>
      </c>
    </row>
    <row r="81" spans="1:24" x14ac:dyDescent="0.3">
      <c r="A81" s="33" t="s">
        <v>34</v>
      </c>
      <c r="B81" s="33" t="s">
        <v>35</v>
      </c>
      <c r="C81" s="60"/>
      <c r="D81" s="61"/>
      <c r="E81" s="20">
        <v>56</v>
      </c>
      <c r="F81" s="7">
        <f t="shared" si="8"/>
        <v>56</v>
      </c>
      <c r="G81" s="20">
        <v>0</v>
      </c>
      <c r="H81" s="7">
        <f t="shared" si="8"/>
        <v>0</v>
      </c>
      <c r="I81" s="27">
        <v>0</v>
      </c>
      <c r="J81" s="27">
        <v>0</v>
      </c>
      <c r="K81" s="20"/>
      <c r="L81" s="20"/>
      <c r="M81" s="7">
        <f t="shared" si="9"/>
        <v>0</v>
      </c>
      <c r="N81" s="7">
        <f t="shared" si="6"/>
        <v>0</v>
      </c>
      <c r="O81" s="23" t="e">
        <f t="shared" si="5"/>
        <v>#DIV/0!</v>
      </c>
    </row>
    <row r="82" spans="1:24" ht="229.85" customHeight="1" x14ac:dyDescent="0.3">
      <c r="A82" s="73" t="s">
        <v>103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</sheetData>
  <mergeCells count="102">
    <mergeCell ref="N76:N77"/>
    <mergeCell ref="A77:A79"/>
    <mergeCell ref="A82:N82"/>
    <mergeCell ref="F76:F77"/>
    <mergeCell ref="H76:H77"/>
    <mergeCell ref="I76:I77"/>
    <mergeCell ref="J76:J77"/>
    <mergeCell ref="K76:K77"/>
    <mergeCell ref="M76:M77"/>
    <mergeCell ref="N66:N67"/>
    <mergeCell ref="A67:A70"/>
    <mergeCell ref="A71:A72"/>
    <mergeCell ref="E72:E73"/>
    <mergeCell ref="F72:F73"/>
    <mergeCell ref="H72:H73"/>
    <mergeCell ref="I72:I73"/>
    <mergeCell ref="J72:J73"/>
    <mergeCell ref="K72:K73"/>
    <mergeCell ref="M72:M73"/>
    <mergeCell ref="A56:A66"/>
    <mergeCell ref="B56:B65"/>
    <mergeCell ref="N72:N73"/>
    <mergeCell ref="A73:A74"/>
    <mergeCell ref="E74:E75"/>
    <mergeCell ref="F74:F75"/>
    <mergeCell ref="H74:H75"/>
    <mergeCell ref="I74:I75"/>
    <mergeCell ref="J74:J75"/>
    <mergeCell ref="K74:K75"/>
    <mergeCell ref="M74:M75"/>
    <mergeCell ref="N74:N75"/>
    <mergeCell ref="M56:M65"/>
    <mergeCell ref="C66:D81"/>
    <mergeCell ref="E66:E67"/>
    <mergeCell ref="F66:F67"/>
    <mergeCell ref="H66:H67"/>
    <mergeCell ref="I66:I67"/>
    <mergeCell ref="J66:J67"/>
    <mergeCell ref="K66:K67"/>
    <mergeCell ref="M66:M67"/>
    <mergeCell ref="E76:E77"/>
    <mergeCell ref="C56:C65"/>
    <mergeCell ref="F56:F65"/>
    <mergeCell ref="H56:H65"/>
    <mergeCell ref="J56:J65"/>
    <mergeCell ref="J35:J42"/>
    <mergeCell ref="M35:M42"/>
    <mergeCell ref="M44:M49"/>
    <mergeCell ref="A50:A55"/>
    <mergeCell ref="B50:B55"/>
    <mergeCell ref="C50:C55"/>
    <mergeCell ref="F50:F55"/>
    <mergeCell ref="H50:H55"/>
    <mergeCell ref="J50:J55"/>
    <mergeCell ref="M50:M55"/>
    <mergeCell ref="A44:A49"/>
    <mergeCell ref="B44:B49"/>
    <mergeCell ref="C44:C49"/>
    <mergeCell ref="F44:F49"/>
    <mergeCell ref="H44:H49"/>
    <mergeCell ref="J44:J49"/>
    <mergeCell ref="M14:M20"/>
    <mergeCell ref="A21:A43"/>
    <mergeCell ref="B21:B29"/>
    <mergeCell ref="C21:C29"/>
    <mergeCell ref="F21:F29"/>
    <mergeCell ref="H21:H29"/>
    <mergeCell ref="J21:J29"/>
    <mergeCell ref="M21:M29"/>
    <mergeCell ref="B30:B34"/>
    <mergeCell ref="C30:C34"/>
    <mergeCell ref="A14:A20"/>
    <mergeCell ref="B14:B20"/>
    <mergeCell ref="C14:C20"/>
    <mergeCell ref="F14:F20"/>
    <mergeCell ref="H14:H20"/>
    <mergeCell ref="J14:J20"/>
    <mergeCell ref="F30:F34"/>
    <mergeCell ref="H30:H34"/>
    <mergeCell ref="J30:J34"/>
    <mergeCell ref="M30:M34"/>
    <mergeCell ref="B35:B42"/>
    <mergeCell ref="C35:C42"/>
    <mergeCell ref="F35:F42"/>
    <mergeCell ref="H35:H42"/>
    <mergeCell ref="M5:M7"/>
    <mergeCell ref="B9:B12"/>
    <mergeCell ref="C9:C12"/>
    <mergeCell ref="F9:F12"/>
    <mergeCell ref="H9:H12"/>
    <mergeCell ref="J9:J12"/>
    <mergeCell ref="M9:M12"/>
    <mergeCell ref="A1:O1"/>
    <mergeCell ref="A2:D2"/>
    <mergeCell ref="E2:J2"/>
    <mergeCell ref="K2:O2"/>
    <mergeCell ref="A5:A13"/>
    <mergeCell ref="B5:B7"/>
    <mergeCell ref="C5:C7"/>
    <mergeCell ref="F5:F7"/>
    <mergeCell ref="H5:H7"/>
    <mergeCell ref="J5:J7"/>
  </mergeCells>
  <phoneticPr fontId="2" type="noConversion"/>
  <conditionalFormatting sqref="O4:O81">
    <cfRule type="cellIs" dxfId="6" priority="5" operator="lessThan">
      <formula>0.95</formula>
    </cfRule>
  </conditionalFormatting>
  <conditionalFormatting sqref="I5:J81">
    <cfRule type="cellIs" dxfId="5" priority="1" operator="lessThanOrEqual">
      <formula>0.94</formula>
    </cfRule>
  </conditionalFormatting>
  <pageMargins left="0.7" right="0.7" top="0.75" bottom="0.75" header="0.3" footer="0.3"/>
  <pageSetup paperSize="8" scale="6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zoomScale="70" zoomScaleNormal="70" workbookViewId="0">
      <selection activeCell="G12" sqref="G12"/>
    </sheetView>
  </sheetViews>
  <sheetFormatPr defaultColWidth="8.8984375" defaultRowHeight="15.6" x14ac:dyDescent="0.3"/>
  <cols>
    <col min="1" max="1" width="48.19921875" style="2" bestFit="1" customWidth="1"/>
    <col min="2" max="2" width="10.69921875" style="2" bestFit="1" customWidth="1"/>
    <col min="3" max="3" width="6.3984375" style="2" bestFit="1" customWidth="1"/>
    <col min="4" max="4" width="8.19921875" style="2" bestFit="1" customWidth="1"/>
    <col min="5" max="6" width="10.3984375" style="2" customWidth="1"/>
    <col min="7" max="8" width="9.69921875" style="2" customWidth="1"/>
    <col min="9" max="9" width="11" style="2" customWidth="1"/>
    <col min="10" max="10" width="11" style="2" bestFit="1" customWidth="1"/>
    <col min="11" max="11" width="18" style="2" customWidth="1"/>
    <col min="12" max="12" width="9.69921875" style="2" bestFit="1" customWidth="1"/>
    <col min="13" max="13" width="10.3984375" style="2" customWidth="1"/>
    <col min="14" max="14" width="12.19921875" style="2" bestFit="1" customWidth="1"/>
    <col min="15" max="15" width="13.3984375" style="2" customWidth="1"/>
    <col min="16" max="16384" width="8.8984375" style="2"/>
  </cols>
  <sheetData>
    <row r="1" spans="1:19" ht="84.65" customHeight="1" x14ac:dyDescent="0.3">
      <c r="A1" s="72" t="s">
        <v>108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4"/>
      <c r="Q1" s="14"/>
      <c r="R1" s="14"/>
      <c r="S1" s="14"/>
    </row>
    <row r="2" spans="1:19" ht="28.25" customHeight="1" x14ac:dyDescent="0.3">
      <c r="A2" s="69"/>
      <c r="B2" s="70"/>
      <c r="C2" s="70"/>
      <c r="D2" s="71"/>
      <c r="E2" s="69" t="s">
        <v>115</v>
      </c>
      <c r="F2" s="70"/>
      <c r="G2" s="70"/>
      <c r="H2" s="70"/>
      <c r="I2" s="70"/>
      <c r="J2" s="71"/>
      <c r="K2" s="72" t="s">
        <v>116</v>
      </c>
      <c r="L2" s="72"/>
      <c r="M2" s="72"/>
      <c r="N2" s="72"/>
      <c r="O2" s="72"/>
      <c r="P2" s="14"/>
      <c r="Q2" s="14"/>
      <c r="R2" s="14"/>
      <c r="S2" s="14"/>
    </row>
    <row r="3" spans="1:19" ht="31.2" x14ac:dyDescent="0.3">
      <c r="A3" s="31" t="s">
        <v>0</v>
      </c>
      <c r="B3" s="31" t="s">
        <v>1</v>
      </c>
      <c r="C3" s="31" t="s">
        <v>2</v>
      </c>
      <c r="D3" s="31" t="s">
        <v>99</v>
      </c>
      <c r="E3" s="12" t="s">
        <v>101</v>
      </c>
      <c r="F3" s="12" t="s">
        <v>104</v>
      </c>
      <c r="G3" s="29" t="s">
        <v>100</v>
      </c>
      <c r="H3" s="29" t="s">
        <v>104</v>
      </c>
      <c r="I3" s="18" t="s">
        <v>106</v>
      </c>
      <c r="J3" s="18" t="s">
        <v>107</v>
      </c>
      <c r="K3" s="12" t="s">
        <v>114</v>
      </c>
      <c r="L3" s="29" t="s">
        <v>100</v>
      </c>
      <c r="M3" s="12" t="s">
        <v>104</v>
      </c>
      <c r="N3" s="29" t="s">
        <v>102</v>
      </c>
      <c r="O3" s="17" t="s">
        <v>105</v>
      </c>
    </row>
    <row r="4" spans="1:19" x14ac:dyDescent="0.3">
      <c r="A4" s="10"/>
      <c r="B4" s="10"/>
      <c r="C4" s="10"/>
      <c r="D4" s="10"/>
      <c r="E4" s="11"/>
      <c r="F4" s="11">
        <f>SUM(F5:F81)</f>
        <v>4325</v>
      </c>
      <c r="G4" s="11"/>
      <c r="H4" s="11">
        <f>SUM(H5:H81)</f>
        <v>3779</v>
      </c>
      <c r="I4" s="11"/>
      <c r="J4" s="16">
        <f>H4/F4</f>
        <v>0.87375722543352596</v>
      </c>
      <c r="K4" s="11">
        <f>SUM(K5:K81)</f>
        <v>0</v>
      </c>
      <c r="L4" s="11">
        <f>SUM(L5:L81)</f>
        <v>0</v>
      </c>
      <c r="M4" s="11">
        <f>SUM(M5:M81)</f>
        <v>0</v>
      </c>
      <c r="N4" s="15">
        <f>SUM(N5:N81)</f>
        <v>0</v>
      </c>
      <c r="O4" s="23" t="e">
        <f>L4/K4</f>
        <v>#DIV/0!</v>
      </c>
    </row>
    <row r="5" spans="1:19" x14ac:dyDescent="0.3">
      <c r="A5" s="51" t="s">
        <v>97</v>
      </c>
      <c r="B5" s="51" t="s">
        <v>3</v>
      </c>
      <c r="C5" s="51" t="s">
        <v>4</v>
      </c>
      <c r="D5" s="30" t="s">
        <v>50</v>
      </c>
      <c r="E5" s="20">
        <v>42</v>
      </c>
      <c r="F5" s="47">
        <f>SUM(E5:E7)</f>
        <v>113</v>
      </c>
      <c r="G5" s="20">
        <v>40</v>
      </c>
      <c r="H5" s="47">
        <f>SUM(G5:G7)</f>
        <v>107</v>
      </c>
      <c r="I5" s="27">
        <f>G5/E5</f>
        <v>0.95238095238095233</v>
      </c>
      <c r="J5" s="49">
        <f>H5/F5</f>
        <v>0.94690265486725667</v>
      </c>
      <c r="K5" s="20"/>
      <c r="L5" s="20"/>
      <c r="M5" s="47">
        <f>SUM(L5:L7)</f>
        <v>0</v>
      </c>
      <c r="N5" s="7">
        <f>K5-L5</f>
        <v>0</v>
      </c>
      <c r="O5" s="23" t="e">
        <f t="shared" ref="O5:O68" si="0">L5/K5</f>
        <v>#DIV/0!</v>
      </c>
    </row>
    <row r="6" spans="1:19" x14ac:dyDescent="0.3">
      <c r="A6" s="51"/>
      <c r="B6" s="51"/>
      <c r="C6" s="51"/>
      <c r="D6" s="30" t="s">
        <v>48</v>
      </c>
      <c r="E6" s="20">
        <v>13</v>
      </c>
      <c r="F6" s="54"/>
      <c r="G6" s="20">
        <v>13</v>
      </c>
      <c r="H6" s="54"/>
      <c r="I6" s="27">
        <f>G6/E6</f>
        <v>1</v>
      </c>
      <c r="J6" s="55"/>
      <c r="K6" s="20"/>
      <c r="L6" s="20"/>
      <c r="M6" s="54"/>
      <c r="N6" s="7">
        <f t="shared" ref="N6:N70" si="1">K6-L6</f>
        <v>0</v>
      </c>
      <c r="O6" s="23" t="e">
        <f t="shared" si="0"/>
        <v>#DIV/0!</v>
      </c>
    </row>
    <row r="7" spans="1:19" x14ac:dyDescent="0.3">
      <c r="A7" s="51"/>
      <c r="B7" s="51"/>
      <c r="C7" s="51"/>
      <c r="D7" s="30" t="s">
        <v>49</v>
      </c>
      <c r="E7" s="20">
        <v>58</v>
      </c>
      <c r="F7" s="48"/>
      <c r="G7" s="20">
        <v>54</v>
      </c>
      <c r="H7" s="48"/>
      <c r="I7" s="28">
        <f t="shared" ref="I7:J71" si="2">G7/E7</f>
        <v>0.93103448275862066</v>
      </c>
      <c r="J7" s="50"/>
      <c r="K7" s="20"/>
      <c r="L7" s="20"/>
      <c r="M7" s="48"/>
      <c r="N7" s="7">
        <f t="shared" si="1"/>
        <v>0</v>
      </c>
      <c r="O7" s="23" t="e">
        <f t="shared" si="0"/>
        <v>#DIV/0!</v>
      </c>
    </row>
    <row r="8" spans="1:19" x14ac:dyDescent="0.3">
      <c r="A8" s="51"/>
      <c r="B8" s="30" t="s">
        <v>3</v>
      </c>
      <c r="C8" s="30" t="s">
        <v>5</v>
      </c>
      <c r="D8" s="30" t="s">
        <v>47</v>
      </c>
      <c r="E8" s="20">
        <v>140</v>
      </c>
      <c r="F8" s="7">
        <f>E8</f>
        <v>140</v>
      </c>
      <c r="G8" s="20">
        <v>0</v>
      </c>
      <c r="H8" s="7">
        <f>G8</f>
        <v>0</v>
      </c>
      <c r="I8" s="28">
        <f t="shared" si="2"/>
        <v>0</v>
      </c>
      <c r="J8" s="28">
        <f>H8/F8</f>
        <v>0</v>
      </c>
      <c r="K8" s="20"/>
      <c r="L8" s="20"/>
      <c r="M8" s="7">
        <f>L8</f>
        <v>0</v>
      </c>
      <c r="N8" s="7">
        <f t="shared" si="1"/>
        <v>0</v>
      </c>
      <c r="O8" s="23" t="e">
        <f t="shared" si="0"/>
        <v>#DIV/0!</v>
      </c>
    </row>
    <row r="9" spans="1:19" x14ac:dyDescent="0.3">
      <c r="A9" s="51"/>
      <c r="B9" s="51" t="s">
        <v>3</v>
      </c>
      <c r="C9" s="51" t="s">
        <v>6</v>
      </c>
      <c r="D9" s="30" t="s">
        <v>44</v>
      </c>
      <c r="E9" s="20">
        <v>33</v>
      </c>
      <c r="F9" s="47">
        <f>SUM(E9:E12)</f>
        <v>148</v>
      </c>
      <c r="G9" s="20">
        <v>33</v>
      </c>
      <c r="H9" s="47">
        <f>SUM(G9:G12)</f>
        <v>141</v>
      </c>
      <c r="I9" s="27">
        <f t="shared" si="2"/>
        <v>1</v>
      </c>
      <c r="J9" s="49">
        <f>H9/F9</f>
        <v>0.95270270270270274</v>
      </c>
      <c r="K9" s="20"/>
      <c r="L9" s="20"/>
      <c r="M9" s="47">
        <f>SUM(L9:L12)</f>
        <v>0</v>
      </c>
      <c r="N9" s="7">
        <f t="shared" si="1"/>
        <v>0</v>
      </c>
      <c r="O9" s="23" t="e">
        <f t="shared" si="0"/>
        <v>#DIV/0!</v>
      </c>
    </row>
    <row r="10" spans="1:19" x14ac:dyDescent="0.3">
      <c r="A10" s="51"/>
      <c r="B10" s="51"/>
      <c r="C10" s="51"/>
      <c r="D10" s="30" t="s">
        <v>45</v>
      </c>
      <c r="E10" s="20">
        <v>55</v>
      </c>
      <c r="F10" s="54"/>
      <c r="G10" s="20">
        <v>50</v>
      </c>
      <c r="H10" s="54"/>
      <c r="I10" s="28">
        <f t="shared" si="2"/>
        <v>0.90909090909090906</v>
      </c>
      <c r="J10" s="55"/>
      <c r="K10" s="20"/>
      <c r="L10" s="20"/>
      <c r="M10" s="54"/>
      <c r="N10" s="7">
        <f t="shared" si="1"/>
        <v>0</v>
      </c>
      <c r="O10" s="23" t="e">
        <f t="shared" si="0"/>
        <v>#DIV/0!</v>
      </c>
    </row>
    <row r="11" spans="1:19" x14ac:dyDescent="0.3">
      <c r="A11" s="51"/>
      <c r="B11" s="51"/>
      <c r="C11" s="51"/>
      <c r="D11" s="30" t="s">
        <v>51</v>
      </c>
      <c r="E11" s="20">
        <v>25</v>
      </c>
      <c r="F11" s="54"/>
      <c r="G11" s="20">
        <v>24</v>
      </c>
      <c r="H11" s="54"/>
      <c r="I11" s="27">
        <f t="shared" si="2"/>
        <v>0.96</v>
      </c>
      <c r="J11" s="55"/>
      <c r="K11" s="20"/>
      <c r="L11" s="20"/>
      <c r="M11" s="54"/>
      <c r="N11" s="7">
        <f t="shared" si="1"/>
        <v>0</v>
      </c>
      <c r="O11" s="23" t="e">
        <f t="shared" si="0"/>
        <v>#DIV/0!</v>
      </c>
    </row>
    <row r="12" spans="1:19" x14ac:dyDescent="0.3">
      <c r="A12" s="51"/>
      <c r="B12" s="51"/>
      <c r="C12" s="51"/>
      <c r="D12" s="30" t="s">
        <v>46</v>
      </c>
      <c r="E12" s="20">
        <v>35</v>
      </c>
      <c r="F12" s="48"/>
      <c r="G12" s="20">
        <v>34</v>
      </c>
      <c r="H12" s="48"/>
      <c r="I12" s="27">
        <f t="shared" si="2"/>
        <v>0.97142857142857142</v>
      </c>
      <c r="J12" s="50"/>
      <c r="K12" s="20"/>
      <c r="L12" s="20"/>
      <c r="M12" s="48"/>
      <c r="N12" s="7">
        <f t="shared" si="1"/>
        <v>0</v>
      </c>
      <c r="O12" s="23" t="e">
        <f t="shared" si="0"/>
        <v>#DIV/0!</v>
      </c>
    </row>
    <row r="13" spans="1:19" x14ac:dyDescent="0.3">
      <c r="A13" s="51"/>
      <c r="B13" s="30" t="s">
        <v>7</v>
      </c>
      <c r="C13" s="30"/>
      <c r="D13" s="30"/>
      <c r="E13" s="20">
        <v>250</v>
      </c>
      <c r="F13" s="7">
        <f>E13</f>
        <v>250</v>
      </c>
      <c r="G13" s="20">
        <v>241</v>
      </c>
      <c r="H13" s="7">
        <f>G13</f>
        <v>241</v>
      </c>
      <c r="I13" s="27">
        <f t="shared" si="2"/>
        <v>0.96399999999999997</v>
      </c>
      <c r="J13" s="27">
        <f>H13/F13</f>
        <v>0.96399999999999997</v>
      </c>
      <c r="K13" s="20"/>
      <c r="L13" s="20"/>
      <c r="M13" s="7">
        <f>L13</f>
        <v>0</v>
      </c>
      <c r="N13" s="7">
        <f t="shared" si="1"/>
        <v>0</v>
      </c>
      <c r="O13" s="23" t="e">
        <f t="shared" si="0"/>
        <v>#DIV/0!</v>
      </c>
    </row>
    <row r="14" spans="1:19" ht="16.25" customHeight="1" x14ac:dyDescent="0.3">
      <c r="A14" s="52" t="s">
        <v>9</v>
      </c>
      <c r="B14" s="42" t="s">
        <v>3</v>
      </c>
      <c r="C14" s="42" t="s">
        <v>10</v>
      </c>
      <c r="D14" s="30" t="s">
        <v>38</v>
      </c>
      <c r="E14" s="20">
        <v>25</v>
      </c>
      <c r="F14" s="47">
        <f>SUM(E14:E20)</f>
        <v>279</v>
      </c>
      <c r="G14" s="20">
        <v>20</v>
      </c>
      <c r="H14" s="47">
        <f>SUM(G14:G20)</f>
        <v>247</v>
      </c>
      <c r="I14" s="28">
        <f t="shared" si="2"/>
        <v>0.8</v>
      </c>
      <c r="J14" s="74">
        <f>H14/F14</f>
        <v>0.88530465949820791</v>
      </c>
      <c r="K14" s="20"/>
      <c r="L14" s="20"/>
      <c r="M14" s="47">
        <f>SUM(L14:L20)</f>
        <v>0</v>
      </c>
      <c r="N14" s="7">
        <f t="shared" si="1"/>
        <v>0</v>
      </c>
      <c r="O14" s="23" t="e">
        <f t="shared" si="0"/>
        <v>#DIV/0!</v>
      </c>
    </row>
    <row r="15" spans="1:19" x14ac:dyDescent="0.3">
      <c r="A15" s="53"/>
      <c r="B15" s="43"/>
      <c r="C15" s="43"/>
      <c r="D15" s="30" t="s">
        <v>39</v>
      </c>
      <c r="E15" s="20">
        <v>18</v>
      </c>
      <c r="F15" s="54"/>
      <c r="G15" s="20">
        <v>17</v>
      </c>
      <c r="H15" s="54"/>
      <c r="I15" s="27">
        <f t="shared" si="2"/>
        <v>0.94444444444444442</v>
      </c>
      <c r="J15" s="76"/>
      <c r="K15" s="20"/>
      <c r="L15" s="20"/>
      <c r="M15" s="54"/>
      <c r="N15" s="7">
        <f t="shared" si="1"/>
        <v>0</v>
      </c>
      <c r="O15" s="23" t="e">
        <f t="shared" si="0"/>
        <v>#DIV/0!</v>
      </c>
    </row>
    <row r="16" spans="1:19" x14ac:dyDescent="0.3">
      <c r="A16" s="53"/>
      <c r="B16" s="43"/>
      <c r="C16" s="43"/>
      <c r="D16" s="30" t="s">
        <v>40</v>
      </c>
      <c r="E16" s="20">
        <v>27</v>
      </c>
      <c r="F16" s="54"/>
      <c r="G16" s="20">
        <v>22</v>
      </c>
      <c r="H16" s="54"/>
      <c r="I16" s="28">
        <f t="shared" si="2"/>
        <v>0.81481481481481477</v>
      </c>
      <c r="J16" s="76"/>
      <c r="K16" s="20"/>
      <c r="L16" s="20"/>
      <c r="M16" s="54"/>
      <c r="N16" s="7">
        <f t="shared" si="1"/>
        <v>0</v>
      </c>
      <c r="O16" s="23" t="e">
        <f t="shared" si="0"/>
        <v>#DIV/0!</v>
      </c>
    </row>
    <row r="17" spans="1:15" x14ac:dyDescent="0.3">
      <c r="A17" s="53"/>
      <c r="B17" s="43"/>
      <c r="C17" s="43"/>
      <c r="D17" s="30" t="s">
        <v>41</v>
      </c>
      <c r="E17" s="20">
        <v>54</v>
      </c>
      <c r="F17" s="54"/>
      <c r="G17" s="20">
        <v>48</v>
      </c>
      <c r="H17" s="54"/>
      <c r="I17" s="28">
        <f t="shared" si="2"/>
        <v>0.88888888888888884</v>
      </c>
      <c r="J17" s="76"/>
      <c r="K17" s="20"/>
      <c r="L17" s="20"/>
      <c r="M17" s="54"/>
      <c r="N17" s="7">
        <f t="shared" si="1"/>
        <v>0</v>
      </c>
      <c r="O17" s="23" t="e">
        <f t="shared" si="0"/>
        <v>#DIV/0!</v>
      </c>
    </row>
    <row r="18" spans="1:15" x14ac:dyDescent="0.3">
      <c r="A18" s="53"/>
      <c r="B18" s="43"/>
      <c r="C18" s="43"/>
      <c r="D18" s="30" t="s">
        <v>42</v>
      </c>
      <c r="E18" s="20">
        <v>77</v>
      </c>
      <c r="F18" s="54"/>
      <c r="G18" s="20">
        <v>69</v>
      </c>
      <c r="H18" s="54"/>
      <c r="I18" s="28">
        <f t="shared" si="2"/>
        <v>0.89610389610389607</v>
      </c>
      <c r="J18" s="76"/>
      <c r="K18" s="20"/>
      <c r="L18" s="20"/>
      <c r="M18" s="54"/>
      <c r="N18" s="7">
        <f t="shared" si="1"/>
        <v>0</v>
      </c>
      <c r="O18" s="23" t="e">
        <f t="shared" si="0"/>
        <v>#DIV/0!</v>
      </c>
    </row>
    <row r="19" spans="1:15" x14ac:dyDescent="0.3">
      <c r="A19" s="53"/>
      <c r="B19" s="43"/>
      <c r="C19" s="43"/>
      <c r="D19" s="30" t="s">
        <v>43</v>
      </c>
      <c r="E19" s="20">
        <v>33</v>
      </c>
      <c r="F19" s="54"/>
      <c r="G19" s="20">
        <v>30</v>
      </c>
      <c r="H19" s="54"/>
      <c r="I19" s="28">
        <f t="shared" si="2"/>
        <v>0.90909090909090906</v>
      </c>
      <c r="J19" s="76"/>
      <c r="K19" s="20"/>
      <c r="L19" s="20"/>
      <c r="M19" s="54"/>
      <c r="N19" s="7">
        <f t="shared" si="1"/>
        <v>0</v>
      </c>
      <c r="O19" s="23" t="e">
        <f t="shared" si="0"/>
        <v>#DIV/0!</v>
      </c>
    </row>
    <row r="20" spans="1:15" x14ac:dyDescent="0.3">
      <c r="A20" s="66"/>
      <c r="B20" s="44"/>
      <c r="C20" s="44"/>
      <c r="D20" s="30" t="s">
        <v>61</v>
      </c>
      <c r="E20" s="20">
        <v>45</v>
      </c>
      <c r="F20" s="48"/>
      <c r="G20" s="20">
        <v>41</v>
      </c>
      <c r="H20" s="48"/>
      <c r="I20" s="28">
        <f t="shared" si="2"/>
        <v>0.91111111111111109</v>
      </c>
      <c r="J20" s="75"/>
      <c r="K20" s="20"/>
      <c r="L20" s="20"/>
      <c r="M20" s="48"/>
      <c r="N20" s="7">
        <f t="shared" si="1"/>
        <v>0</v>
      </c>
      <c r="O20" s="23" t="e">
        <f t="shared" si="0"/>
        <v>#DIV/0!</v>
      </c>
    </row>
    <row r="21" spans="1:15" x14ac:dyDescent="0.3">
      <c r="A21" s="42" t="s">
        <v>11</v>
      </c>
      <c r="B21" s="51" t="s">
        <v>3</v>
      </c>
      <c r="C21" s="51" t="s">
        <v>12</v>
      </c>
      <c r="D21" s="30" t="s">
        <v>52</v>
      </c>
      <c r="E21" s="20">
        <v>38</v>
      </c>
      <c r="F21" s="47">
        <f>SUM(E21:E29)</f>
        <v>225</v>
      </c>
      <c r="G21" s="20">
        <v>37</v>
      </c>
      <c r="H21" s="47">
        <f>SUM(G21:G29)</f>
        <v>187</v>
      </c>
      <c r="I21" s="27">
        <f t="shared" si="2"/>
        <v>0.97368421052631582</v>
      </c>
      <c r="J21" s="74">
        <f>H21/F21</f>
        <v>0.83111111111111113</v>
      </c>
      <c r="K21" s="20"/>
      <c r="L21" s="20"/>
      <c r="M21" s="47">
        <f>SUM(L21:L29)</f>
        <v>0</v>
      </c>
      <c r="N21" s="7">
        <f t="shared" si="1"/>
        <v>0</v>
      </c>
      <c r="O21" s="23" t="e">
        <f t="shared" si="0"/>
        <v>#DIV/0!</v>
      </c>
    </row>
    <row r="22" spans="1:15" x14ac:dyDescent="0.3">
      <c r="A22" s="43"/>
      <c r="B22" s="51"/>
      <c r="C22" s="51"/>
      <c r="D22" s="30" t="s">
        <v>53</v>
      </c>
      <c r="E22" s="20">
        <v>68</v>
      </c>
      <c r="F22" s="54"/>
      <c r="G22" s="20">
        <v>64</v>
      </c>
      <c r="H22" s="54"/>
      <c r="I22" s="28">
        <f t="shared" si="2"/>
        <v>0.94117647058823528</v>
      </c>
      <c r="J22" s="76"/>
      <c r="K22" s="20"/>
      <c r="L22" s="20"/>
      <c r="M22" s="54"/>
      <c r="N22" s="7">
        <f t="shared" si="1"/>
        <v>0</v>
      </c>
      <c r="O22" s="23" t="e">
        <f t="shared" si="0"/>
        <v>#DIV/0!</v>
      </c>
    </row>
    <row r="23" spans="1:15" x14ac:dyDescent="0.3">
      <c r="A23" s="43"/>
      <c r="B23" s="51"/>
      <c r="C23" s="51"/>
      <c r="D23" s="30" t="s">
        <v>54</v>
      </c>
      <c r="E23" s="20">
        <v>34</v>
      </c>
      <c r="F23" s="54"/>
      <c r="G23" s="20">
        <v>20</v>
      </c>
      <c r="H23" s="54"/>
      <c r="I23" s="28">
        <f t="shared" si="2"/>
        <v>0.58823529411764708</v>
      </c>
      <c r="J23" s="76"/>
      <c r="K23" s="20"/>
      <c r="L23" s="20"/>
      <c r="M23" s="54"/>
      <c r="N23" s="7">
        <f t="shared" si="1"/>
        <v>0</v>
      </c>
      <c r="O23" s="23" t="e">
        <f t="shared" si="0"/>
        <v>#DIV/0!</v>
      </c>
    </row>
    <row r="24" spans="1:15" x14ac:dyDescent="0.3">
      <c r="A24" s="43"/>
      <c r="B24" s="51"/>
      <c r="C24" s="51"/>
      <c r="D24" s="30" t="s">
        <v>55</v>
      </c>
      <c r="E24" s="20">
        <v>26</v>
      </c>
      <c r="F24" s="54"/>
      <c r="G24" s="20">
        <v>14</v>
      </c>
      <c r="H24" s="54"/>
      <c r="I24" s="28">
        <f t="shared" si="2"/>
        <v>0.53846153846153844</v>
      </c>
      <c r="J24" s="76"/>
      <c r="K24" s="20"/>
      <c r="L24" s="20"/>
      <c r="M24" s="54"/>
      <c r="N24" s="7">
        <f t="shared" si="1"/>
        <v>0</v>
      </c>
      <c r="O24" s="23" t="e">
        <f t="shared" si="0"/>
        <v>#DIV/0!</v>
      </c>
    </row>
    <row r="25" spans="1:15" x14ac:dyDescent="0.3">
      <c r="A25" s="43"/>
      <c r="B25" s="51"/>
      <c r="C25" s="51"/>
      <c r="D25" s="30" t="s">
        <v>56</v>
      </c>
      <c r="E25" s="20">
        <v>5</v>
      </c>
      <c r="F25" s="54"/>
      <c r="G25" s="20">
        <v>5</v>
      </c>
      <c r="H25" s="54"/>
      <c r="I25" s="27">
        <f t="shared" si="2"/>
        <v>1</v>
      </c>
      <c r="J25" s="76"/>
      <c r="K25" s="20"/>
      <c r="L25" s="20"/>
      <c r="M25" s="54"/>
      <c r="N25" s="7">
        <f t="shared" si="1"/>
        <v>0</v>
      </c>
      <c r="O25" s="23" t="e">
        <f t="shared" si="0"/>
        <v>#DIV/0!</v>
      </c>
    </row>
    <row r="26" spans="1:15" x14ac:dyDescent="0.3">
      <c r="A26" s="43"/>
      <c r="B26" s="51"/>
      <c r="C26" s="51"/>
      <c r="D26" s="30" t="s">
        <v>57</v>
      </c>
      <c r="E26" s="20">
        <v>14</v>
      </c>
      <c r="F26" s="54"/>
      <c r="G26" s="20">
        <v>13</v>
      </c>
      <c r="H26" s="54"/>
      <c r="I26" s="28">
        <f t="shared" si="2"/>
        <v>0.9285714285714286</v>
      </c>
      <c r="J26" s="76"/>
      <c r="K26" s="20"/>
      <c r="L26" s="20"/>
      <c r="M26" s="54"/>
      <c r="N26" s="7">
        <f t="shared" si="1"/>
        <v>0</v>
      </c>
      <c r="O26" s="23" t="e">
        <f t="shared" si="0"/>
        <v>#DIV/0!</v>
      </c>
    </row>
    <row r="27" spans="1:15" x14ac:dyDescent="0.3">
      <c r="A27" s="43"/>
      <c r="B27" s="51"/>
      <c r="C27" s="51"/>
      <c r="D27" s="30" t="s">
        <v>58</v>
      </c>
      <c r="E27" s="20">
        <v>19</v>
      </c>
      <c r="F27" s="54"/>
      <c r="G27" s="20">
        <v>19</v>
      </c>
      <c r="H27" s="54"/>
      <c r="I27" s="27">
        <f t="shared" si="2"/>
        <v>1</v>
      </c>
      <c r="J27" s="76"/>
      <c r="K27" s="20"/>
      <c r="L27" s="20"/>
      <c r="M27" s="54"/>
      <c r="N27" s="7">
        <f t="shared" si="1"/>
        <v>0</v>
      </c>
      <c r="O27" s="23" t="e">
        <f t="shared" si="0"/>
        <v>#DIV/0!</v>
      </c>
    </row>
    <row r="28" spans="1:15" x14ac:dyDescent="0.3">
      <c r="A28" s="43"/>
      <c r="B28" s="51"/>
      <c r="C28" s="51"/>
      <c r="D28" s="30" t="s">
        <v>59</v>
      </c>
      <c r="E28" s="20">
        <v>14</v>
      </c>
      <c r="F28" s="54"/>
      <c r="G28" s="20">
        <v>10</v>
      </c>
      <c r="H28" s="54"/>
      <c r="I28" s="28">
        <f t="shared" si="2"/>
        <v>0.7142857142857143</v>
      </c>
      <c r="J28" s="76"/>
      <c r="K28" s="20"/>
      <c r="L28" s="20"/>
      <c r="M28" s="54"/>
      <c r="N28" s="7">
        <f t="shared" si="1"/>
        <v>0</v>
      </c>
      <c r="O28" s="23" t="e">
        <f t="shared" si="0"/>
        <v>#DIV/0!</v>
      </c>
    </row>
    <row r="29" spans="1:15" x14ac:dyDescent="0.3">
      <c r="A29" s="43"/>
      <c r="B29" s="51"/>
      <c r="C29" s="51"/>
      <c r="D29" s="30" t="s">
        <v>60</v>
      </c>
      <c r="E29" s="20">
        <v>7</v>
      </c>
      <c r="F29" s="48"/>
      <c r="G29" s="20">
        <v>5</v>
      </c>
      <c r="H29" s="48"/>
      <c r="I29" s="28">
        <f t="shared" si="2"/>
        <v>0.7142857142857143</v>
      </c>
      <c r="J29" s="75"/>
      <c r="K29" s="20"/>
      <c r="L29" s="20"/>
      <c r="M29" s="48"/>
      <c r="N29" s="7">
        <f t="shared" si="1"/>
        <v>0</v>
      </c>
      <c r="O29" s="23" t="e">
        <f t="shared" si="0"/>
        <v>#DIV/0!</v>
      </c>
    </row>
    <row r="30" spans="1:15" x14ac:dyDescent="0.3">
      <c r="A30" s="43"/>
      <c r="B30" s="51" t="s">
        <v>13</v>
      </c>
      <c r="C30" s="51" t="s">
        <v>4</v>
      </c>
      <c r="D30" s="30" t="s">
        <v>62</v>
      </c>
      <c r="E30" s="20">
        <v>55</v>
      </c>
      <c r="F30" s="47">
        <f>SUM(E30:E34)</f>
        <v>188</v>
      </c>
      <c r="G30" s="20">
        <v>54</v>
      </c>
      <c r="H30" s="47">
        <f>SUM(G30:G34)</f>
        <v>183</v>
      </c>
      <c r="I30" s="27">
        <f t="shared" si="2"/>
        <v>0.98181818181818181</v>
      </c>
      <c r="J30" s="49">
        <f>H30/F30</f>
        <v>0.97340425531914898</v>
      </c>
      <c r="K30" s="20"/>
      <c r="L30" s="20"/>
      <c r="M30" s="47">
        <f>SUM(L30:L34)</f>
        <v>0</v>
      </c>
      <c r="N30" s="7">
        <f t="shared" si="1"/>
        <v>0</v>
      </c>
      <c r="O30" s="23" t="e">
        <f t="shared" si="0"/>
        <v>#DIV/0!</v>
      </c>
    </row>
    <row r="31" spans="1:15" x14ac:dyDescent="0.3">
      <c r="A31" s="43"/>
      <c r="B31" s="51"/>
      <c r="C31" s="51"/>
      <c r="D31" s="30" t="s">
        <v>63</v>
      </c>
      <c r="E31" s="20">
        <v>30</v>
      </c>
      <c r="F31" s="54"/>
      <c r="G31" s="20">
        <v>29</v>
      </c>
      <c r="H31" s="54"/>
      <c r="I31" s="27">
        <f t="shared" si="2"/>
        <v>0.96666666666666667</v>
      </c>
      <c r="J31" s="55"/>
      <c r="K31" s="20"/>
      <c r="L31" s="20"/>
      <c r="M31" s="54"/>
      <c r="N31" s="7">
        <f t="shared" si="1"/>
        <v>0</v>
      </c>
      <c r="O31" s="23" t="e">
        <f t="shared" si="0"/>
        <v>#DIV/0!</v>
      </c>
    </row>
    <row r="32" spans="1:15" x14ac:dyDescent="0.3">
      <c r="A32" s="43"/>
      <c r="B32" s="51"/>
      <c r="C32" s="51"/>
      <c r="D32" s="30" t="s">
        <v>64</v>
      </c>
      <c r="E32" s="20">
        <v>61</v>
      </c>
      <c r="F32" s="54"/>
      <c r="G32" s="20">
        <v>60</v>
      </c>
      <c r="H32" s="54"/>
      <c r="I32" s="27">
        <f t="shared" si="2"/>
        <v>0.98360655737704916</v>
      </c>
      <c r="J32" s="55"/>
      <c r="K32" s="20"/>
      <c r="L32" s="20"/>
      <c r="M32" s="54"/>
      <c r="N32" s="7">
        <f t="shared" si="1"/>
        <v>0</v>
      </c>
      <c r="O32" s="23" t="e">
        <f t="shared" si="0"/>
        <v>#DIV/0!</v>
      </c>
    </row>
    <row r="33" spans="1:15" x14ac:dyDescent="0.3">
      <c r="A33" s="43"/>
      <c r="B33" s="51"/>
      <c r="C33" s="51"/>
      <c r="D33" s="30" t="s">
        <v>65</v>
      </c>
      <c r="E33" s="20">
        <v>24</v>
      </c>
      <c r="F33" s="54"/>
      <c r="G33" s="20">
        <v>23</v>
      </c>
      <c r="H33" s="54"/>
      <c r="I33" s="27">
        <f t="shared" si="2"/>
        <v>0.95833333333333337</v>
      </c>
      <c r="J33" s="55"/>
      <c r="K33" s="20"/>
      <c r="L33" s="20"/>
      <c r="M33" s="54"/>
      <c r="N33" s="7">
        <f t="shared" si="1"/>
        <v>0</v>
      </c>
      <c r="O33" s="23" t="e">
        <f t="shared" si="0"/>
        <v>#DIV/0!</v>
      </c>
    </row>
    <row r="34" spans="1:15" x14ac:dyDescent="0.3">
      <c r="A34" s="43"/>
      <c r="B34" s="51"/>
      <c r="C34" s="51"/>
      <c r="D34" s="30" t="s">
        <v>66</v>
      </c>
      <c r="E34" s="20">
        <v>18</v>
      </c>
      <c r="F34" s="48"/>
      <c r="G34" s="20">
        <v>17</v>
      </c>
      <c r="H34" s="48"/>
      <c r="I34" s="28">
        <f t="shared" si="2"/>
        <v>0.94444444444444442</v>
      </c>
      <c r="J34" s="50"/>
      <c r="K34" s="20"/>
      <c r="L34" s="20"/>
      <c r="M34" s="48"/>
      <c r="N34" s="7">
        <f t="shared" si="1"/>
        <v>0</v>
      </c>
      <c r="O34" s="23" t="e">
        <f t="shared" si="0"/>
        <v>#DIV/0!</v>
      </c>
    </row>
    <row r="35" spans="1:15" x14ac:dyDescent="0.3">
      <c r="A35" s="43"/>
      <c r="B35" s="51" t="s">
        <v>13</v>
      </c>
      <c r="C35" s="51" t="s">
        <v>5</v>
      </c>
      <c r="D35" s="30" t="s">
        <v>71</v>
      </c>
      <c r="E35" s="20">
        <v>33</v>
      </c>
      <c r="F35" s="47">
        <f>SUM(E35:E42)</f>
        <v>191</v>
      </c>
      <c r="G35" s="20">
        <v>33</v>
      </c>
      <c r="H35" s="47">
        <f>SUM(G35:G42)</f>
        <v>189</v>
      </c>
      <c r="I35" s="27">
        <f t="shared" si="2"/>
        <v>1</v>
      </c>
      <c r="J35" s="49">
        <f>H35/F35</f>
        <v>0.98952879581151831</v>
      </c>
      <c r="K35" s="20"/>
      <c r="L35" s="20"/>
      <c r="M35" s="47">
        <f>SUM(L35:L42)</f>
        <v>0</v>
      </c>
      <c r="N35" s="7">
        <f t="shared" si="1"/>
        <v>0</v>
      </c>
      <c r="O35" s="23" t="e">
        <f t="shared" si="0"/>
        <v>#DIV/0!</v>
      </c>
    </row>
    <row r="36" spans="1:15" x14ac:dyDescent="0.3">
      <c r="A36" s="43"/>
      <c r="B36" s="51"/>
      <c r="C36" s="51"/>
      <c r="D36" s="30" t="s">
        <v>72</v>
      </c>
      <c r="E36" s="20">
        <v>55</v>
      </c>
      <c r="F36" s="54"/>
      <c r="G36" s="20">
        <v>55</v>
      </c>
      <c r="H36" s="54"/>
      <c r="I36" s="27">
        <f t="shared" si="2"/>
        <v>1</v>
      </c>
      <c r="J36" s="55"/>
      <c r="K36" s="20"/>
      <c r="L36" s="20"/>
      <c r="M36" s="54"/>
      <c r="N36" s="7">
        <f t="shared" si="1"/>
        <v>0</v>
      </c>
      <c r="O36" s="23" t="e">
        <f t="shared" si="0"/>
        <v>#DIV/0!</v>
      </c>
    </row>
    <row r="37" spans="1:15" x14ac:dyDescent="0.3">
      <c r="A37" s="43"/>
      <c r="B37" s="51"/>
      <c r="C37" s="51"/>
      <c r="D37" s="30" t="s">
        <v>73</v>
      </c>
      <c r="E37" s="20">
        <v>11</v>
      </c>
      <c r="F37" s="54"/>
      <c r="G37" s="20">
        <v>11</v>
      </c>
      <c r="H37" s="54"/>
      <c r="I37" s="27">
        <f t="shared" si="2"/>
        <v>1</v>
      </c>
      <c r="J37" s="55"/>
      <c r="K37" s="20"/>
      <c r="L37" s="20"/>
      <c r="M37" s="54"/>
      <c r="N37" s="7">
        <f t="shared" si="1"/>
        <v>0</v>
      </c>
      <c r="O37" s="23" t="e">
        <f t="shared" si="0"/>
        <v>#DIV/0!</v>
      </c>
    </row>
    <row r="38" spans="1:15" x14ac:dyDescent="0.3">
      <c r="A38" s="43"/>
      <c r="B38" s="51"/>
      <c r="C38" s="51"/>
      <c r="D38" s="30" t="s">
        <v>74</v>
      </c>
      <c r="E38" s="20">
        <v>13</v>
      </c>
      <c r="F38" s="54"/>
      <c r="G38" s="20">
        <v>13</v>
      </c>
      <c r="H38" s="54"/>
      <c r="I38" s="27">
        <f t="shared" si="2"/>
        <v>1</v>
      </c>
      <c r="J38" s="55"/>
      <c r="K38" s="20"/>
      <c r="L38" s="20"/>
      <c r="M38" s="54"/>
      <c r="N38" s="7">
        <f t="shared" si="1"/>
        <v>0</v>
      </c>
      <c r="O38" s="23" t="e">
        <f t="shared" si="0"/>
        <v>#DIV/0!</v>
      </c>
    </row>
    <row r="39" spans="1:15" x14ac:dyDescent="0.3">
      <c r="A39" s="43"/>
      <c r="B39" s="51"/>
      <c r="C39" s="51"/>
      <c r="D39" s="30" t="s">
        <v>75</v>
      </c>
      <c r="E39" s="20">
        <v>9</v>
      </c>
      <c r="F39" s="54"/>
      <c r="G39" s="20">
        <v>9</v>
      </c>
      <c r="H39" s="54"/>
      <c r="I39" s="27">
        <f t="shared" si="2"/>
        <v>1</v>
      </c>
      <c r="J39" s="55"/>
      <c r="K39" s="20"/>
      <c r="L39" s="20"/>
      <c r="M39" s="54"/>
      <c r="N39" s="7">
        <f t="shared" si="1"/>
        <v>0</v>
      </c>
      <c r="O39" s="23" t="e">
        <f t="shared" si="0"/>
        <v>#DIV/0!</v>
      </c>
    </row>
    <row r="40" spans="1:15" x14ac:dyDescent="0.3">
      <c r="A40" s="43"/>
      <c r="B40" s="51"/>
      <c r="C40" s="51"/>
      <c r="D40" s="30" t="s">
        <v>76</v>
      </c>
      <c r="E40" s="20">
        <v>34</v>
      </c>
      <c r="F40" s="54"/>
      <c r="G40" s="20">
        <v>34</v>
      </c>
      <c r="H40" s="54"/>
      <c r="I40" s="27">
        <f t="shared" si="2"/>
        <v>1</v>
      </c>
      <c r="J40" s="55"/>
      <c r="K40" s="20"/>
      <c r="L40" s="20"/>
      <c r="M40" s="54"/>
      <c r="N40" s="7">
        <f t="shared" si="1"/>
        <v>0</v>
      </c>
      <c r="O40" s="23" t="e">
        <f t="shared" si="0"/>
        <v>#DIV/0!</v>
      </c>
    </row>
    <row r="41" spans="1:15" x14ac:dyDescent="0.3">
      <c r="A41" s="43"/>
      <c r="B41" s="51"/>
      <c r="C41" s="51"/>
      <c r="D41" s="30" t="s">
        <v>77</v>
      </c>
      <c r="E41" s="20">
        <v>14</v>
      </c>
      <c r="F41" s="54"/>
      <c r="G41" s="20">
        <v>13</v>
      </c>
      <c r="H41" s="54"/>
      <c r="I41" s="28">
        <f t="shared" si="2"/>
        <v>0.9285714285714286</v>
      </c>
      <c r="J41" s="55"/>
      <c r="K41" s="20"/>
      <c r="L41" s="20"/>
      <c r="M41" s="54"/>
      <c r="N41" s="7">
        <f t="shared" si="1"/>
        <v>0</v>
      </c>
      <c r="O41" s="23" t="e">
        <f t="shared" si="0"/>
        <v>#DIV/0!</v>
      </c>
    </row>
    <row r="42" spans="1:15" x14ac:dyDescent="0.3">
      <c r="A42" s="43"/>
      <c r="B42" s="51"/>
      <c r="C42" s="51"/>
      <c r="D42" s="30" t="s">
        <v>67</v>
      </c>
      <c r="E42" s="20">
        <v>22</v>
      </c>
      <c r="F42" s="48"/>
      <c r="G42" s="20">
        <v>21</v>
      </c>
      <c r="H42" s="48"/>
      <c r="I42" s="27">
        <f t="shared" si="2"/>
        <v>0.95454545454545459</v>
      </c>
      <c r="J42" s="50"/>
      <c r="K42" s="20"/>
      <c r="L42" s="20"/>
      <c r="M42" s="48"/>
      <c r="N42" s="7">
        <f t="shared" si="1"/>
        <v>0</v>
      </c>
      <c r="O42" s="23" t="e">
        <f t="shared" si="0"/>
        <v>#DIV/0!</v>
      </c>
    </row>
    <row r="43" spans="1:15" x14ac:dyDescent="0.3">
      <c r="A43" s="44"/>
      <c r="B43" s="30" t="s">
        <v>14</v>
      </c>
      <c r="C43" s="30"/>
      <c r="D43" s="30"/>
      <c r="E43" s="20">
        <v>136</v>
      </c>
      <c r="F43" s="7">
        <f>SUM(E43)</f>
        <v>136</v>
      </c>
      <c r="G43" s="20">
        <v>135</v>
      </c>
      <c r="H43" s="7">
        <f>SUM(G43)</f>
        <v>135</v>
      </c>
      <c r="I43" s="27">
        <f t="shared" si="2"/>
        <v>0.99264705882352944</v>
      </c>
      <c r="J43" s="27">
        <f>H43/F43</f>
        <v>0.99264705882352944</v>
      </c>
      <c r="K43" s="20"/>
      <c r="L43" s="20"/>
      <c r="M43" s="7">
        <f>SUM(L43)</f>
        <v>0</v>
      </c>
      <c r="N43" s="7">
        <f t="shared" si="1"/>
        <v>0</v>
      </c>
      <c r="O43" s="23" t="e">
        <f t="shared" si="0"/>
        <v>#DIV/0!</v>
      </c>
    </row>
    <row r="44" spans="1:15" x14ac:dyDescent="0.3">
      <c r="A44" s="62" t="s">
        <v>37</v>
      </c>
      <c r="B44" s="51" t="s">
        <v>3</v>
      </c>
      <c r="C44" s="51" t="s">
        <v>15</v>
      </c>
      <c r="D44" s="30" t="s">
        <v>78</v>
      </c>
      <c r="E44" s="20">
        <v>47</v>
      </c>
      <c r="F44" s="47">
        <f>SUM(E44:E49)</f>
        <v>262</v>
      </c>
      <c r="G44" s="20">
        <v>39</v>
      </c>
      <c r="H44" s="47">
        <f>SUM(G44:G49)</f>
        <v>223</v>
      </c>
      <c r="I44" s="28">
        <f t="shared" si="2"/>
        <v>0.82978723404255317</v>
      </c>
      <c r="J44" s="74">
        <f>H44/F44</f>
        <v>0.85114503816793896</v>
      </c>
      <c r="K44" s="20"/>
      <c r="L44" s="20"/>
      <c r="M44" s="47">
        <f>SUM(L44:L49)</f>
        <v>0</v>
      </c>
      <c r="N44" s="7">
        <f t="shared" si="1"/>
        <v>0</v>
      </c>
      <c r="O44" s="23" t="e">
        <f t="shared" si="0"/>
        <v>#DIV/0!</v>
      </c>
    </row>
    <row r="45" spans="1:15" x14ac:dyDescent="0.3">
      <c r="A45" s="62"/>
      <c r="B45" s="51"/>
      <c r="C45" s="51"/>
      <c r="D45" s="30" t="s">
        <v>79</v>
      </c>
      <c r="E45" s="20">
        <v>17</v>
      </c>
      <c r="F45" s="54"/>
      <c r="G45" s="20">
        <v>14</v>
      </c>
      <c r="H45" s="54"/>
      <c r="I45" s="28">
        <f t="shared" si="2"/>
        <v>0.82352941176470584</v>
      </c>
      <c r="J45" s="76"/>
      <c r="K45" s="20"/>
      <c r="L45" s="20"/>
      <c r="M45" s="54"/>
      <c r="N45" s="7">
        <f t="shared" si="1"/>
        <v>0</v>
      </c>
      <c r="O45" s="23" t="e">
        <f t="shared" si="0"/>
        <v>#DIV/0!</v>
      </c>
    </row>
    <row r="46" spans="1:15" x14ac:dyDescent="0.3">
      <c r="A46" s="62"/>
      <c r="B46" s="51"/>
      <c r="C46" s="51"/>
      <c r="D46" s="30" t="s">
        <v>80</v>
      </c>
      <c r="E46" s="20">
        <v>13</v>
      </c>
      <c r="F46" s="54"/>
      <c r="G46" s="20">
        <v>8</v>
      </c>
      <c r="H46" s="54"/>
      <c r="I46" s="28">
        <f t="shared" si="2"/>
        <v>0.61538461538461542</v>
      </c>
      <c r="J46" s="76"/>
      <c r="K46" s="20"/>
      <c r="L46" s="20"/>
      <c r="M46" s="54"/>
      <c r="N46" s="7">
        <f t="shared" si="1"/>
        <v>0</v>
      </c>
      <c r="O46" s="23" t="e">
        <f t="shared" si="0"/>
        <v>#DIV/0!</v>
      </c>
    </row>
    <row r="47" spans="1:15" x14ac:dyDescent="0.3">
      <c r="A47" s="62"/>
      <c r="B47" s="51"/>
      <c r="C47" s="51"/>
      <c r="D47" s="30" t="s">
        <v>81</v>
      </c>
      <c r="E47" s="20">
        <v>12</v>
      </c>
      <c r="F47" s="54"/>
      <c r="G47" s="20">
        <v>3</v>
      </c>
      <c r="H47" s="54"/>
      <c r="I47" s="28">
        <f t="shared" si="2"/>
        <v>0.25</v>
      </c>
      <c r="J47" s="76"/>
      <c r="K47" s="20"/>
      <c r="L47" s="20"/>
      <c r="M47" s="54"/>
      <c r="N47" s="7">
        <f t="shared" si="1"/>
        <v>0</v>
      </c>
      <c r="O47" s="23" t="e">
        <f t="shared" si="0"/>
        <v>#DIV/0!</v>
      </c>
    </row>
    <row r="48" spans="1:15" x14ac:dyDescent="0.3">
      <c r="A48" s="62"/>
      <c r="B48" s="51"/>
      <c r="C48" s="51"/>
      <c r="D48" s="30" t="s">
        <v>82</v>
      </c>
      <c r="E48" s="20">
        <v>32</v>
      </c>
      <c r="F48" s="54"/>
      <c r="G48" s="20">
        <v>25</v>
      </c>
      <c r="H48" s="54"/>
      <c r="I48" s="28">
        <f t="shared" si="2"/>
        <v>0.78125</v>
      </c>
      <c r="J48" s="76"/>
      <c r="K48" s="20"/>
      <c r="L48" s="20"/>
      <c r="M48" s="54"/>
      <c r="N48" s="7">
        <f t="shared" si="1"/>
        <v>0</v>
      </c>
      <c r="O48" s="23" t="e">
        <f t="shared" si="0"/>
        <v>#DIV/0!</v>
      </c>
    </row>
    <row r="49" spans="1:15" x14ac:dyDescent="0.3">
      <c r="A49" s="62"/>
      <c r="B49" s="51"/>
      <c r="C49" s="51"/>
      <c r="D49" s="30" t="s">
        <v>68</v>
      </c>
      <c r="E49" s="20">
        <v>141</v>
      </c>
      <c r="F49" s="48"/>
      <c r="G49" s="20">
        <v>134</v>
      </c>
      <c r="H49" s="48"/>
      <c r="I49" s="28">
        <f t="shared" si="2"/>
        <v>0.95035460992907805</v>
      </c>
      <c r="J49" s="75"/>
      <c r="K49" s="20"/>
      <c r="L49" s="20"/>
      <c r="M49" s="48"/>
      <c r="N49" s="7">
        <f t="shared" si="1"/>
        <v>0</v>
      </c>
      <c r="O49" s="23" t="e">
        <f t="shared" si="0"/>
        <v>#DIV/0!</v>
      </c>
    </row>
    <row r="50" spans="1:15" x14ac:dyDescent="0.3">
      <c r="A50" s="51" t="s">
        <v>16</v>
      </c>
      <c r="B50" s="51" t="s">
        <v>3</v>
      </c>
      <c r="C50" s="51" t="s">
        <v>17</v>
      </c>
      <c r="D50" s="30" t="s">
        <v>83</v>
      </c>
      <c r="E50" s="20">
        <v>28</v>
      </c>
      <c r="F50" s="47">
        <f>SUM(E50:E55)</f>
        <v>311</v>
      </c>
      <c r="G50" s="20">
        <v>25</v>
      </c>
      <c r="H50" s="47">
        <f>SUM(G50:G55)</f>
        <v>289</v>
      </c>
      <c r="I50" s="28">
        <f t="shared" si="2"/>
        <v>0.8928571428571429</v>
      </c>
      <c r="J50" s="74">
        <f>H50/F50</f>
        <v>0.92926045016077174</v>
      </c>
      <c r="K50" s="20"/>
      <c r="L50" s="20"/>
      <c r="M50" s="47">
        <f>SUM(L50:L55)</f>
        <v>0</v>
      </c>
      <c r="N50" s="7">
        <f t="shared" si="1"/>
        <v>0</v>
      </c>
      <c r="O50" s="23" t="e">
        <f t="shared" si="0"/>
        <v>#DIV/0!</v>
      </c>
    </row>
    <row r="51" spans="1:15" x14ac:dyDescent="0.3">
      <c r="A51" s="51"/>
      <c r="B51" s="51"/>
      <c r="C51" s="51"/>
      <c r="D51" s="30" t="s">
        <v>84</v>
      </c>
      <c r="E51" s="20">
        <v>27</v>
      </c>
      <c r="F51" s="54"/>
      <c r="G51" s="20">
        <v>24</v>
      </c>
      <c r="H51" s="54"/>
      <c r="I51" s="28">
        <f t="shared" si="2"/>
        <v>0.88888888888888884</v>
      </c>
      <c r="J51" s="76"/>
      <c r="K51" s="20"/>
      <c r="L51" s="20"/>
      <c r="M51" s="54"/>
      <c r="N51" s="7">
        <f t="shared" si="1"/>
        <v>0</v>
      </c>
      <c r="O51" s="23" t="e">
        <f t="shared" si="0"/>
        <v>#DIV/0!</v>
      </c>
    </row>
    <row r="52" spans="1:15" x14ac:dyDescent="0.3">
      <c r="A52" s="51"/>
      <c r="B52" s="51"/>
      <c r="C52" s="51"/>
      <c r="D52" s="30" t="s">
        <v>85</v>
      </c>
      <c r="E52" s="20">
        <v>127</v>
      </c>
      <c r="F52" s="54"/>
      <c r="G52" s="20">
        <v>123</v>
      </c>
      <c r="H52" s="54"/>
      <c r="I52" s="27">
        <f t="shared" si="2"/>
        <v>0.96850393700787396</v>
      </c>
      <c r="J52" s="76"/>
      <c r="K52" s="20"/>
      <c r="L52" s="20"/>
      <c r="M52" s="54"/>
      <c r="N52" s="7">
        <f t="shared" si="1"/>
        <v>0</v>
      </c>
      <c r="O52" s="23" t="e">
        <f t="shared" si="0"/>
        <v>#DIV/0!</v>
      </c>
    </row>
    <row r="53" spans="1:15" x14ac:dyDescent="0.3">
      <c r="A53" s="51"/>
      <c r="B53" s="51"/>
      <c r="C53" s="51"/>
      <c r="D53" s="30" t="s">
        <v>86</v>
      </c>
      <c r="E53" s="20">
        <v>70</v>
      </c>
      <c r="F53" s="54"/>
      <c r="G53" s="20">
        <v>65</v>
      </c>
      <c r="H53" s="54"/>
      <c r="I53" s="28">
        <f t="shared" si="2"/>
        <v>0.9285714285714286</v>
      </c>
      <c r="J53" s="76"/>
      <c r="K53" s="20"/>
      <c r="L53" s="20"/>
      <c r="M53" s="54"/>
      <c r="N53" s="7">
        <f t="shared" si="1"/>
        <v>0</v>
      </c>
      <c r="O53" s="23" t="e">
        <f t="shared" si="0"/>
        <v>#DIV/0!</v>
      </c>
    </row>
    <row r="54" spans="1:15" x14ac:dyDescent="0.3">
      <c r="A54" s="51"/>
      <c r="B54" s="51"/>
      <c r="C54" s="51"/>
      <c r="D54" s="30" t="s">
        <v>87</v>
      </c>
      <c r="E54" s="20">
        <v>32</v>
      </c>
      <c r="F54" s="54"/>
      <c r="G54" s="20">
        <v>26</v>
      </c>
      <c r="H54" s="54"/>
      <c r="I54" s="28">
        <f t="shared" si="2"/>
        <v>0.8125</v>
      </c>
      <c r="J54" s="76"/>
      <c r="K54" s="20"/>
      <c r="L54" s="20"/>
      <c r="M54" s="54"/>
      <c r="N54" s="7">
        <f t="shared" si="1"/>
        <v>0</v>
      </c>
      <c r="O54" s="23" t="e">
        <f t="shared" si="0"/>
        <v>#DIV/0!</v>
      </c>
    </row>
    <row r="55" spans="1:15" x14ac:dyDescent="0.3">
      <c r="A55" s="51"/>
      <c r="B55" s="51"/>
      <c r="C55" s="51"/>
      <c r="D55" s="30" t="s">
        <v>69</v>
      </c>
      <c r="E55" s="20">
        <v>27</v>
      </c>
      <c r="F55" s="48"/>
      <c r="G55" s="20">
        <v>26</v>
      </c>
      <c r="H55" s="48"/>
      <c r="I55" s="28">
        <f t="shared" si="2"/>
        <v>0.96296296296296291</v>
      </c>
      <c r="J55" s="75"/>
      <c r="K55" s="20"/>
      <c r="L55" s="20"/>
      <c r="M55" s="48"/>
      <c r="N55" s="7">
        <f t="shared" si="1"/>
        <v>0</v>
      </c>
      <c r="O55" s="23" t="e">
        <f t="shared" si="0"/>
        <v>#DIV/0!</v>
      </c>
    </row>
    <row r="56" spans="1:15" x14ac:dyDescent="0.3">
      <c r="A56" s="42" t="s">
        <v>36</v>
      </c>
      <c r="B56" s="51" t="s">
        <v>3</v>
      </c>
      <c r="C56" s="51" t="s">
        <v>18</v>
      </c>
      <c r="D56" s="30" t="s">
        <v>88</v>
      </c>
      <c r="E56" s="20">
        <v>29</v>
      </c>
      <c r="F56" s="47">
        <f>SUM(E56:E65)</f>
        <v>384</v>
      </c>
      <c r="G56" s="20">
        <v>27</v>
      </c>
      <c r="H56" s="47">
        <f>SUM(G56:G65)</f>
        <v>303</v>
      </c>
      <c r="I56" s="28">
        <f t="shared" si="2"/>
        <v>0.93103448275862066</v>
      </c>
      <c r="J56" s="74">
        <f>H56/F56</f>
        <v>0.7890625</v>
      </c>
      <c r="K56" s="20"/>
      <c r="L56" s="20"/>
      <c r="M56" s="47">
        <f>SUM(L56:L65)</f>
        <v>0</v>
      </c>
      <c r="N56" s="7">
        <f t="shared" si="1"/>
        <v>0</v>
      </c>
      <c r="O56" s="23" t="e">
        <f t="shared" si="0"/>
        <v>#DIV/0!</v>
      </c>
    </row>
    <row r="57" spans="1:15" x14ac:dyDescent="0.3">
      <c r="A57" s="43"/>
      <c r="B57" s="51"/>
      <c r="C57" s="51"/>
      <c r="D57" s="30" t="s">
        <v>89</v>
      </c>
      <c r="E57" s="20">
        <v>29</v>
      </c>
      <c r="F57" s="54"/>
      <c r="G57" s="20">
        <v>27</v>
      </c>
      <c r="H57" s="54"/>
      <c r="I57" s="28">
        <f t="shared" si="2"/>
        <v>0.93103448275862066</v>
      </c>
      <c r="J57" s="76"/>
      <c r="K57" s="20"/>
      <c r="L57" s="20"/>
      <c r="M57" s="54"/>
      <c r="N57" s="7">
        <f t="shared" si="1"/>
        <v>0</v>
      </c>
      <c r="O57" s="23" t="e">
        <f t="shared" si="0"/>
        <v>#DIV/0!</v>
      </c>
    </row>
    <row r="58" spans="1:15" x14ac:dyDescent="0.3">
      <c r="A58" s="43"/>
      <c r="B58" s="51"/>
      <c r="C58" s="51"/>
      <c r="D58" s="30" t="s">
        <v>90</v>
      </c>
      <c r="E58" s="20">
        <v>44</v>
      </c>
      <c r="F58" s="54"/>
      <c r="G58" s="20">
        <v>39</v>
      </c>
      <c r="H58" s="54"/>
      <c r="I58" s="28">
        <f t="shared" si="2"/>
        <v>0.88636363636363635</v>
      </c>
      <c r="J58" s="76"/>
      <c r="K58" s="20"/>
      <c r="L58" s="20"/>
      <c r="M58" s="54"/>
      <c r="N58" s="7">
        <f t="shared" si="1"/>
        <v>0</v>
      </c>
      <c r="O58" s="23" t="e">
        <f t="shared" si="0"/>
        <v>#DIV/0!</v>
      </c>
    </row>
    <row r="59" spans="1:15" x14ac:dyDescent="0.3">
      <c r="A59" s="43"/>
      <c r="B59" s="51"/>
      <c r="C59" s="51"/>
      <c r="D59" s="30" t="s">
        <v>91</v>
      </c>
      <c r="E59" s="20">
        <v>58</v>
      </c>
      <c r="F59" s="54"/>
      <c r="G59" s="20">
        <v>54</v>
      </c>
      <c r="H59" s="54"/>
      <c r="I59" s="28">
        <f t="shared" si="2"/>
        <v>0.93103448275862066</v>
      </c>
      <c r="J59" s="76"/>
      <c r="K59" s="20"/>
      <c r="L59" s="20"/>
      <c r="M59" s="54"/>
      <c r="N59" s="7">
        <f t="shared" si="1"/>
        <v>0</v>
      </c>
      <c r="O59" s="23" t="e">
        <f t="shared" si="0"/>
        <v>#DIV/0!</v>
      </c>
    </row>
    <row r="60" spans="1:15" x14ac:dyDescent="0.3">
      <c r="A60" s="43"/>
      <c r="B60" s="51"/>
      <c r="C60" s="51"/>
      <c r="D60" s="30" t="s">
        <v>92</v>
      </c>
      <c r="E60" s="20">
        <v>48</v>
      </c>
      <c r="F60" s="54"/>
      <c r="G60" s="20">
        <v>37</v>
      </c>
      <c r="H60" s="54"/>
      <c r="I60" s="28">
        <f t="shared" si="2"/>
        <v>0.77083333333333337</v>
      </c>
      <c r="J60" s="76"/>
      <c r="K60" s="20"/>
      <c r="L60" s="20"/>
      <c r="M60" s="54"/>
      <c r="N60" s="7">
        <f t="shared" si="1"/>
        <v>0</v>
      </c>
      <c r="O60" s="23" t="e">
        <f t="shared" si="0"/>
        <v>#DIV/0!</v>
      </c>
    </row>
    <row r="61" spans="1:15" x14ac:dyDescent="0.3">
      <c r="A61" s="43"/>
      <c r="B61" s="51"/>
      <c r="C61" s="51"/>
      <c r="D61" s="30" t="s">
        <v>93</v>
      </c>
      <c r="E61" s="20">
        <v>35</v>
      </c>
      <c r="F61" s="54"/>
      <c r="G61" s="20">
        <v>32</v>
      </c>
      <c r="H61" s="54"/>
      <c r="I61" s="28">
        <f t="shared" si="2"/>
        <v>0.91428571428571426</v>
      </c>
      <c r="J61" s="76"/>
      <c r="K61" s="20"/>
      <c r="L61" s="20"/>
      <c r="M61" s="54"/>
      <c r="N61" s="7">
        <f t="shared" si="1"/>
        <v>0</v>
      </c>
      <c r="O61" s="23" t="e">
        <f t="shared" si="0"/>
        <v>#DIV/0!</v>
      </c>
    </row>
    <row r="62" spans="1:15" x14ac:dyDescent="0.3">
      <c r="A62" s="43"/>
      <c r="B62" s="51"/>
      <c r="C62" s="51"/>
      <c r="D62" s="30" t="s">
        <v>94</v>
      </c>
      <c r="E62" s="20">
        <v>23</v>
      </c>
      <c r="F62" s="54"/>
      <c r="G62" s="20">
        <v>16</v>
      </c>
      <c r="H62" s="54"/>
      <c r="I62" s="28">
        <f t="shared" si="2"/>
        <v>0.69565217391304346</v>
      </c>
      <c r="J62" s="76"/>
      <c r="K62" s="20"/>
      <c r="L62" s="20"/>
      <c r="M62" s="54"/>
      <c r="N62" s="7">
        <f t="shared" si="1"/>
        <v>0</v>
      </c>
      <c r="O62" s="23" t="e">
        <f t="shared" si="0"/>
        <v>#DIV/0!</v>
      </c>
    </row>
    <row r="63" spans="1:15" x14ac:dyDescent="0.3">
      <c r="A63" s="43"/>
      <c r="B63" s="51"/>
      <c r="C63" s="51"/>
      <c r="D63" s="30" t="s">
        <v>95</v>
      </c>
      <c r="E63" s="20">
        <v>45</v>
      </c>
      <c r="F63" s="54"/>
      <c r="G63" s="20">
        <v>34</v>
      </c>
      <c r="H63" s="54"/>
      <c r="I63" s="28">
        <f t="shared" si="2"/>
        <v>0.75555555555555554</v>
      </c>
      <c r="J63" s="76"/>
      <c r="K63" s="20"/>
      <c r="L63" s="20"/>
      <c r="M63" s="54"/>
      <c r="N63" s="7">
        <f t="shared" si="1"/>
        <v>0</v>
      </c>
      <c r="O63" s="23" t="e">
        <f t="shared" si="0"/>
        <v>#DIV/0!</v>
      </c>
    </row>
    <row r="64" spans="1:15" x14ac:dyDescent="0.3">
      <c r="A64" s="43"/>
      <c r="B64" s="51"/>
      <c r="C64" s="51"/>
      <c r="D64" s="30" t="s">
        <v>96</v>
      </c>
      <c r="E64" s="20">
        <v>47</v>
      </c>
      <c r="F64" s="54"/>
      <c r="G64" s="20">
        <v>15</v>
      </c>
      <c r="H64" s="54"/>
      <c r="I64" s="28">
        <f t="shared" si="2"/>
        <v>0.31914893617021278</v>
      </c>
      <c r="J64" s="76"/>
      <c r="K64" s="20"/>
      <c r="L64" s="20"/>
      <c r="M64" s="54"/>
      <c r="N64" s="7">
        <f t="shared" si="1"/>
        <v>0</v>
      </c>
      <c r="O64" s="23" t="e">
        <f t="shared" si="0"/>
        <v>#DIV/0!</v>
      </c>
    </row>
    <row r="65" spans="1:15" x14ac:dyDescent="0.3">
      <c r="A65" s="43"/>
      <c r="B65" s="51"/>
      <c r="C65" s="51"/>
      <c r="D65" s="30" t="s">
        <v>70</v>
      </c>
      <c r="E65" s="20">
        <v>26</v>
      </c>
      <c r="F65" s="48"/>
      <c r="G65" s="20">
        <v>22</v>
      </c>
      <c r="H65" s="48"/>
      <c r="I65" s="28">
        <f t="shared" si="2"/>
        <v>0.84615384615384615</v>
      </c>
      <c r="J65" s="75"/>
      <c r="K65" s="20"/>
      <c r="L65" s="20"/>
      <c r="M65" s="48"/>
      <c r="N65" s="7">
        <f t="shared" si="1"/>
        <v>0</v>
      </c>
      <c r="O65" s="23" t="e">
        <f t="shared" si="0"/>
        <v>#DIV/0!</v>
      </c>
    </row>
    <row r="66" spans="1:15" x14ac:dyDescent="0.3">
      <c r="A66" s="44"/>
      <c r="B66" s="30" t="s">
        <v>20</v>
      </c>
      <c r="C66" s="56"/>
      <c r="D66" s="57"/>
      <c r="E66" s="45">
        <v>248</v>
      </c>
      <c r="F66" s="47">
        <f>E66</f>
        <v>248</v>
      </c>
      <c r="G66" s="20">
        <v>24</v>
      </c>
      <c r="H66" s="47">
        <f>G67+G66</f>
        <v>235</v>
      </c>
      <c r="I66" s="49">
        <f>(G67+G66)/E66</f>
        <v>0.94758064516129037</v>
      </c>
      <c r="J66" s="49">
        <f>H66/F66</f>
        <v>0.94758064516129037</v>
      </c>
      <c r="K66" s="45"/>
      <c r="L66" s="20"/>
      <c r="M66" s="47">
        <f>L67+L66</f>
        <v>0</v>
      </c>
      <c r="N66" s="47">
        <f>K66-L67-L66</f>
        <v>0</v>
      </c>
      <c r="O66" s="23" t="e">
        <f t="shared" si="0"/>
        <v>#DIV/0!</v>
      </c>
    </row>
    <row r="67" spans="1:15" ht="15.6" customHeight="1" x14ac:dyDescent="0.3">
      <c r="A67" s="52" t="s">
        <v>19</v>
      </c>
      <c r="B67" s="30" t="s">
        <v>20</v>
      </c>
      <c r="C67" s="58"/>
      <c r="D67" s="59"/>
      <c r="E67" s="46"/>
      <c r="F67" s="48"/>
      <c r="G67" s="20">
        <v>211</v>
      </c>
      <c r="H67" s="48"/>
      <c r="I67" s="50"/>
      <c r="J67" s="50"/>
      <c r="K67" s="46"/>
      <c r="L67" s="20"/>
      <c r="M67" s="48"/>
      <c r="N67" s="48"/>
      <c r="O67" s="23" t="e">
        <f t="shared" si="0"/>
        <v>#DIV/0!</v>
      </c>
    </row>
    <row r="68" spans="1:15" x14ac:dyDescent="0.3">
      <c r="A68" s="53"/>
      <c r="B68" s="30" t="s">
        <v>21</v>
      </c>
      <c r="C68" s="58"/>
      <c r="D68" s="59"/>
      <c r="E68" s="20">
        <v>80</v>
      </c>
      <c r="F68" s="7">
        <f t="shared" ref="F68:H71" si="3">E68</f>
        <v>80</v>
      </c>
      <c r="G68" s="20">
        <v>79</v>
      </c>
      <c r="H68" s="7">
        <f t="shared" si="3"/>
        <v>79</v>
      </c>
      <c r="I68" s="27">
        <f t="shared" si="2"/>
        <v>0.98750000000000004</v>
      </c>
      <c r="J68" s="27">
        <f t="shared" si="2"/>
        <v>0.98750000000000004</v>
      </c>
      <c r="K68" s="20"/>
      <c r="L68" s="20"/>
      <c r="M68" s="7">
        <f t="shared" ref="M68:M71" si="4">L68</f>
        <v>0</v>
      </c>
      <c r="N68" s="7">
        <f t="shared" si="1"/>
        <v>0</v>
      </c>
      <c r="O68" s="23" t="e">
        <f t="shared" si="0"/>
        <v>#DIV/0!</v>
      </c>
    </row>
    <row r="69" spans="1:15" x14ac:dyDescent="0.3">
      <c r="A69" s="53"/>
      <c r="B69" s="30" t="s">
        <v>22</v>
      </c>
      <c r="C69" s="58"/>
      <c r="D69" s="59"/>
      <c r="E69" s="20">
        <v>195</v>
      </c>
      <c r="F69" s="7">
        <f t="shared" si="3"/>
        <v>195</v>
      </c>
      <c r="G69" s="20">
        <v>177</v>
      </c>
      <c r="H69" s="7">
        <f t="shared" si="3"/>
        <v>177</v>
      </c>
      <c r="I69" s="28">
        <f t="shared" si="2"/>
        <v>0.90769230769230769</v>
      </c>
      <c r="J69" s="28">
        <f t="shared" si="2"/>
        <v>0.90769230769230769</v>
      </c>
      <c r="K69" s="20"/>
      <c r="L69" s="20"/>
      <c r="M69" s="7">
        <f t="shared" si="4"/>
        <v>0</v>
      </c>
      <c r="N69" s="7">
        <f t="shared" si="1"/>
        <v>0</v>
      </c>
      <c r="O69" s="23" t="e">
        <f t="shared" ref="O69:O81" si="5">L69/K69</f>
        <v>#DIV/0!</v>
      </c>
    </row>
    <row r="70" spans="1:15" x14ac:dyDescent="0.3">
      <c r="A70" s="53"/>
      <c r="B70" s="30" t="s">
        <v>23</v>
      </c>
      <c r="C70" s="58"/>
      <c r="D70" s="59"/>
      <c r="E70" s="20">
        <v>104</v>
      </c>
      <c r="F70" s="7">
        <f t="shared" si="3"/>
        <v>104</v>
      </c>
      <c r="G70" s="20">
        <v>101</v>
      </c>
      <c r="H70" s="7">
        <f t="shared" si="3"/>
        <v>101</v>
      </c>
      <c r="I70" s="27">
        <f t="shared" si="2"/>
        <v>0.97115384615384615</v>
      </c>
      <c r="J70" s="27">
        <f t="shared" si="2"/>
        <v>0.97115384615384615</v>
      </c>
      <c r="K70" s="20"/>
      <c r="L70" s="20"/>
      <c r="M70" s="7">
        <f t="shared" si="4"/>
        <v>0</v>
      </c>
      <c r="N70" s="7">
        <f t="shared" si="1"/>
        <v>0</v>
      </c>
      <c r="O70" s="23" t="e">
        <f t="shared" si="5"/>
        <v>#DIV/0!</v>
      </c>
    </row>
    <row r="71" spans="1:15" x14ac:dyDescent="0.3">
      <c r="A71" s="51" t="s">
        <v>25</v>
      </c>
      <c r="B71" s="30" t="s">
        <v>24</v>
      </c>
      <c r="C71" s="58"/>
      <c r="D71" s="59"/>
      <c r="E71" s="20"/>
      <c r="F71" s="7">
        <f t="shared" si="3"/>
        <v>0</v>
      </c>
      <c r="G71" s="20"/>
      <c r="H71" s="7">
        <f t="shared" si="3"/>
        <v>0</v>
      </c>
      <c r="I71" s="27" t="e">
        <f t="shared" si="2"/>
        <v>#DIV/0!</v>
      </c>
      <c r="J71" s="27" t="e">
        <f t="shared" si="2"/>
        <v>#DIV/0!</v>
      </c>
      <c r="K71" s="20"/>
      <c r="L71" s="20"/>
      <c r="M71" s="7">
        <f t="shared" si="4"/>
        <v>0</v>
      </c>
      <c r="N71" s="7">
        <f t="shared" ref="N71:N81" si="6">K71-L71</f>
        <v>0</v>
      </c>
      <c r="O71" s="23" t="e">
        <f t="shared" si="5"/>
        <v>#DIV/0!</v>
      </c>
    </row>
    <row r="72" spans="1:15" x14ac:dyDescent="0.3">
      <c r="A72" s="51"/>
      <c r="B72" s="30" t="s">
        <v>26</v>
      </c>
      <c r="C72" s="58"/>
      <c r="D72" s="59"/>
      <c r="E72" s="45">
        <v>183</v>
      </c>
      <c r="F72" s="47">
        <f>E72</f>
        <v>183</v>
      </c>
      <c r="G72" s="20">
        <v>114</v>
      </c>
      <c r="H72" s="47">
        <f>G72+G73</f>
        <v>183</v>
      </c>
      <c r="I72" s="49">
        <f>(G72+G73)/E72</f>
        <v>1</v>
      </c>
      <c r="J72" s="49">
        <f>H72/F72</f>
        <v>1</v>
      </c>
      <c r="K72" s="45"/>
      <c r="L72" s="20"/>
      <c r="M72" s="47">
        <f>L72+L73</f>
        <v>0</v>
      </c>
      <c r="N72" s="47">
        <f>K72-L72-L73</f>
        <v>0</v>
      </c>
      <c r="O72" s="23" t="e">
        <f t="shared" si="5"/>
        <v>#DIV/0!</v>
      </c>
    </row>
    <row r="73" spans="1:15" x14ac:dyDescent="0.3">
      <c r="A73" s="51" t="s">
        <v>27</v>
      </c>
      <c r="B73" s="30" t="s">
        <v>26</v>
      </c>
      <c r="C73" s="58"/>
      <c r="D73" s="59"/>
      <c r="E73" s="46"/>
      <c r="F73" s="48"/>
      <c r="G73" s="20">
        <v>69</v>
      </c>
      <c r="H73" s="48"/>
      <c r="I73" s="50"/>
      <c r="J73" s="50"/>
      <c r="K73" s="46"/>
      <c r="L73" s="20"/>
      <c r="M73" s="48"/>
      <c r="N73" s="48"/>
      <c r="O73" s="23" t="e">
        <f t="shared" si="5"/>
        <v>#DIV/0!</v>
      </c>
    </row>
    <row r="74" spans="1:15" x14ac:dyDescent="0.3">
      <c r="A74" s="51"/>
      <c r="B74" s="30" t="s">
        <v>28</v>
      </c>
      <c r="C74" s="58"/>
      <c r="D74" s="59"/>
      <c r="E74" s="45">
        <v>245</v>
      </c>
      <c r="F74" s="47">
        <f>E74</f>
        <v>245</v>
      </c>
      <c r="G74" s="20">
        <v>194</v>
      </c>
      <c r="H74" s="47">
        <f>G74+G75</f>
        <v>207</v>
      </c>
      <c r="I74" s="74">
        <f>H74/E74</f>
        <v>0.8448979591836735</v>
      </c>
      <c r="J74" s="74">
        <f>H74/F74</f>
        <v>0.8448979591836735</v>
      </c>
      <c r="K74" s="45"/>
      <c r="L74" s="20"/>
      <c r="M74" s="47">
        <f>L74+L75</f>
        <v>0</v>
      </c>
      <c r="N74" s="47">
        <f>K74-L74-L75</f>
        <v>0</v>
      </c>
      <c r="O74" s="23" t="e">
        <f t="shared" si="5"/>
        <v>#DIV/0!</v>
      </c>
    </row>
    <row r="75" spans="1:15" x14ac:dyDescent="0.3">
      <c r="A75" s="30" t="s">
        <v>110</v>
      </c>
      <c r="B75" s="30" t="s">
        <v>28</v>
      </c>
      <c r="C75" s="58"/>
      <c r="D75" s="59"/>
      <c r="E75" s="46"/>
      <c r="F75" s="48"/>
      <c r="G75" s="20">
        <v>13</v>
      </c>
      <c r="H75" s="48"/>
      <c r="I75" s="75"/>
      <c r="J75" s="75"/>
      <c r="K75" s="46"/>
      <c r="L75" s="20"/>
      <c r="M75" s="48"/>
      <c r="N75" s="48"/>
      <c r="O75" s="23" t="e">
        <f t="shared" si="5"/>
        <v>#DIV/0!</v>
      </c>
    </row>
    <row r="76" spans="1:15" x14ac:dyDescent="0.3">
      <c r="A76" s="30" t="s">
        <v>97</v>
      </c>
      <c r="B76" s="30" t="s">
        <v>8</v>
      </c>
      <c r="C76" s="58"/>
      <c r="D76" s="59"/>
      <c r="E76" s="45">
        <v>210</v>
      </c>
      <c r="F76" s="47">
        <f>E76</f>
        <v>210</v>
      </c>
      <c r="G76" s="20">
        <v>138</v>
      </c>
      <c r="H76" s="47">
        <f>G76+G77</f>
        <v>205</v>
      </c>
      <c r="I76" s="49">
        <f>(G76+G77)/E76</f>
        <v>0.97619047619047616</v>
      </c>
      <c r="J76" s="49">
        <f>H76/F76</f>
        <v>0.97619047619047616</v>
      </c>
      <c r="K76" s="45"/>
      <c r="L76" s="20"/>
      <c r="M76" s="47">
        <f>L76+L77</f>
        <v>0</v>
      </c>
      <c r="N76" s="47">
        <f>K76-L76-L77</f>
        <v>0</v>
      </c>
      <c r="O76" s="23" t="e">
        <f t="shared" si="5"/>
        <v>#DIV/0!</v>
      </c>
    </row>
    <row r="77" spans="1:15" x14ac:dyDescent="0.3">
      <c r="A77" s="42" t="s">
        <v>29</v>
      </c>
      <c r="B77" s="30" t="s">
        <v>8</v>
      </c>
      <c r="C77" s="58"/>
      <c r="D77" s="59"/>
      <c r="E77" s="46"/>
      <c r="F77" s="48"/>
      <c r="G77" s="20">
        <v>67</v>
      </c>
      <c r="H77" s="48"/>
      <c r="I77" s="50"/>
      <c r="J77" s="50"/>
      <c r="K77" s="46"/>
      <c r="L77" s="20"/>
      <c r="M77" s="48"/>
      <c r="N77" s="48"/>
      <c r="O77" s="23" t="e">
        <f t="shared" si="5"/>
        <v>#DIV/0!</v>
      </c>
    </row>
    <row r="78" spans="1:15" x14ac:dyDescent="0.3">
      <c r="A78" s="43"/>
      <c r="B78" s="30" t="s">
        <v>30</v>
      </c>
      <c r="C78" s="58"/>
      <c r="D78" s="59"/>
      <c r="E78" s="20">
        <v>216</v>
      </c>
      <c r="F78" s="7">
        <f>E78</f>
        <v>216</v>
      </c>
      <c r="G78" s="20">
        <v>205</v>
      </c>
      <c r="H78" s="7">
        <f>G78</f>
        <v>205</v>
      </c>
      <c r="I78" s="27">
        <f t="shared" ref="I78:J80" si="7">G78/E78</f>
        <v>0.94907407407407407</v>
      </c>
      <c r="J78" s="27">
        <f>H78/F78</f>
        <v>0.94907407407407407</v>
      </c>
      <c r="K78" s="20"/>
      <c r="L78" s="20"/>
      <c r="M78" s="7">
        <f>L78</f>
        <v>0</v>
      </c>
      <c r="N78" s="7">
        <f>K78-L78</f>
        <v>0</v>
      </c>
      <c r="O78" s="23" t="e">
        <f t="shared" si="5"/>
        <v>#DIV/0!</v>
      </c>
    </row>
    <row r="79" spans="1:15" x14ac:dyDescent="0.3">
      <c r="A79" s="44"/>
      <c r="B79" s="30" t="s">
        <v>31</v>
      </c>
      <c r="C79" s="58"/>
      <c r="D79" s="59"/>
      <c r="E79" s="20">
        <v>106</v>
      </c>
      <c r="F79" s="7">
        <f>E79</f>
        <v>106</v>
      </c>
      <c r="G79" s="20">
        <v>92</v>
      </c>
      <c r="H79" s="7">
        <f t="shared" ref="F79:H81" si="8">G79</f>
        <v>92</v>
      </c>
      <c r="I79" s="28">
        <f t="shared" si="7"/>
        <v>0.86792452830188682</v>
      </c>
      <c r="J79" s="28">
        <f t="shared" si="7"/>
        <v>0.86792452830188682</v>
      </c>
      <c r="K79" s="20"/>
      <c r="L79" s="20"/>
      <c r="M79" s="7">
        <f t="shared" ref="M79:M81" si="9">L79</f>
        <v>0</v>
      </c>
      <c r="N79" s="7">
        <f t="shared" si="6"/>
        <v>0</v>
      </c>
      <c r="O79" s="23" t="e">
        <f t="shared" si="5"/>
        <v>#DIV/0!</v>
      </c>
    </row>
    <row r="80" spans="1:15" ht="15.05" customHeight="1" x14ac:dyDescent="0.3">
      <c r="A80" s="30" t="s">
        <v>32</v>
      </c>
      <c r="B80" s="30" t="s">
        <v>33</v>
      </c>
      <c r="C80" s="58"/>
      <c r="D80" s="59"/>
      <c r="E80" s="20">
        <v>54</v>
      </c>
      <c r="F80" s="7">
        <f t="shared" si="8"/>
        <v>54</v>
      </c>
      <c r="G80" s="20">
        <v>50</v>
      </c>
      <c r="H80" s="7">
        <f t="shared" si="8"/>
        <v>50</v>
      </c>
      <c r="I80" s="28">
        <f t="shared" si="7"/>
        <v>0.92592592592592593</v>
      </c>
      <c r="J80" s="28">
        <f t="shared" si="7"/>
        <v>0.92592592592592593</v>
      </c>
      <c r="K80" s="20"/>
      <c r="L80" s="20"/>
      <c r="M80" s="7">
        <f t="shared" si="9"/>
        <v>0</v>
      </c>
      <c r="N80" s="7">
        <f t="shared" si="6"/>
        <v>0</v>
      </c>
      <c r="O80" s="23" t="e">
        <f t="shared" si="5"/>
        <v>#DIV/0!</v>
      </c>
    </row>
    <row r="81" spans="1:24" x14ac:dyDescent="0.3">
      <c r="A81" s="30" t="s">
        <v>34</v>
      </c>
      <c r="B81" s="30" t="s">
        <v>35</v>
      </c>
      <c r="C81" s="60"/>
      <c r="D81" s="61"/>
      <c r="E81" s="20">
        <v>57</v>
      </c>
      <c r="F81" s="7">
        <f t="shared" si="8"/>
        <v>57</v>
      </c>
      <c r="G81" s="20">
        <v>0</v>
      </c>
      <c r="H81" s="7">
        <f t="shared" si="8"/>
        <v>0</v>
      </c>
      <c r="I81" s="27">
        <v>0</v>
      </c>
      <c r="J81" s="27">
        <v>0</v>
      </c>
      <c r="K81" s="20"/>
      <c r="L81" s="20"/>
      <c r="M81" s="7">
        <f t="shared" si="9"/>
        <v>0</v>
      </c>
      <c r="N81" s="7">
        <f t="shared" si="6"/>
        <v>0</v>
      </c>
      <c r="O81" s="23" t="e">
        <f t="shared" si="5"/>
        <v>#DIV/0!</v>
      </c>
    </row>
    <row r="82" spans="1:24" ht="229.85" customHeight="1" x14ac:dyDescent="0.3">
      <c r="A82" s="73" t="s">
        <v>103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</sheetData>
  <mergeCells count="102">
    <mergeCell ref="M5:M7"/>
    <mergeCell ref="B9:B12"/>
    <mergeCell ref="C9:C12"/>
    <mergeCell ref="F9:F12"/>
    <mergeCell ref="H9:H12"/>
    <mergeCell ref="J9:J12"/>
    <mergeCell ref="M9:M12"/>
    <mergeCell ref="A1:O1"/>
    <mergeCell ref="A2:D2"/>
    <mergeCell ref="E2:J2"/>
    <mergeCell ref="K2:O2"/>
    <mergeCell ref="A5:A13"/>
    <mergeCell ref="B5:B7"/>
    <mergeCell ref="C5:C7"/>
    <mergeCell ref="F5:F7"/>
    <mergeCell ref="H5:H7"/>
    <mergeCell ref="J5:J7"/>
    <mergeCell ref="M14:M20"/>
    <mergeCell ref="A21:A43"/>
    <mergeCell ref="B21:B29"/>
    <mergeCell ref="C21:C29"/>
    <mergeCell ref="F21:F29"/>
    <mergeCell ref="H21:H29"/>
    <mergeCell ref="J21:J29"/>
    <mergeCell ref="M21:M29"/>
    <mergeCell ref="B30:B34"/>
    <mergeCell ref="C30:C34"/>
    <mergeCell ref="A14:A20"/>
    <mergeCell ref="B14:B20"/>
    <mergeCell ref="C14:C20"/>
    <mergeCell ref="F14:F20"/>
    <mergeCell ref="H14:H20"/>
    <mergeCell ref="J14:J20"/>
    <mergeCell ref="F30:F34"/>
    <mergeCell ref="H30:H34"/>
    <mergeCell ref="J30:J34"/>
    <mergeCell ref="M30:M34"/>
    <mergeCell ref="B35:B42"/>
    <mergeCell ref="C35:C42"/>
    <mergeCell ref="F35:F42"/>
    <mergeCell ref="H35:H42"/>
    <mergeCell ref="J35:J42"/>
    <mergeCell ref="M35:M42"/>
    <mergeCell ref="M44:M49"/>
    <mergeCell ref="A50:A55"/>
    <mergeCell ref="B50:B55"/>
    <mergeCell ref="C50:C55"/>
    <mergeCell ref="F50:F55"/>
    <mergeCell ref="H50:H55"/>
    <mergeCell ref="J50:J55"/>
    <mergeCell ref="M50:M55"/>
    <mergeCell ref="A44:A49"/>
    <mergeCell ref="B44:B49"/>
    <mergeCell ref="C44:C49"/>
    <mergeCell ref="F44:F49"/>
    <mergeCell ref="H44:H49"/>
    <mergeCell ref="J44:J49"/>
    <mergeCell ref="E66:E67"/>
    <mergeCell ref="F66:F67"/>
    <mergeCell ref="H66:H67"/>
    <mergeCell ref="I66:I67"/>
    <mergeCell ref="J66:J67"/>
    <mergeCell ref="K66:K67"/>
    <mergeCell ref="M66:M67"/>
    <mergeCell ref="E76:E77"/>
    <mergeCell ref="C56:C65"/>
    <mergeCell ref="F56:F65"/>
    <mergeCell ref="H56:H65"/>
    <mergeCell ref="J56:J65"/>
    <mergeCell ref="N66:N67"/>
    <mergeCell ref="A67:A70"/>
    <mergeCell ref="A71:A72"/>
    <mergeCell ref="E72:E73"/>
    <mergeCell ref="F72:F73"/>
    <mergeCell ref="H72:H73"/>
    <mergeCell ref="I72:I73"/>
    <mergeCell ref="J72:J73"/>
    <mergeCell ref="K72:K73"/>
    <mergeCell ref="M72:M73"/>
    <mergeCell ref="A56:A66"/>
    <mergeCell ref="B56:B65"/>
    <mergeCell ref="N72:N73"/>
    <mergeCell ref="A73:A74"/>
    <mergeCell ref="E74:E75"/>
    <mergeCell ref="F74:F75"/>
    <mergeCell ref="H74:H75"/>
    <mergeCell ref="I74:I75"/>
    <mergeCell ref="J74:J75"/>
    <mergeCell ref="K74:K75"/>
    <mergeCell ref="M74:M75"/>
    <mergeCell ref="N74:N75"/>
    <mergeCell ref="M56:M65"/>
    <mergeCell ref="C66:D81"/>
    <mergeCell ref="N76:N77"/>
    <mergeCell ref="A77:A79"/>
    <mergeCell ref="A82:N82"/>
    <mergeCell ref="F76:F77"/>
    <mergeCell ref="H76:H77"/>
    <mergeCell ref="I76:I77"/>
    <mergeCell ref="J76:J77"/>
    <mergeCell ref="K76:K77"/>
    <mergeCell ref="M76:M77"/>
  </mergeCells>
  <phoneticPr fontId="2" type="noConversion"/>
  <conditionalFormatting sqref="O4:O81">
    <cfRule type="cellIs" dxfId="4" priority="2" operator="lessThan">
      <formula>0.95</formula>
    </cfRule>
  </conditionalFormatting>
  <conditionalFormatting sqref="I5:J81">
    <cfRule type="expression" dxfId="3" priority="1">
      <formula>"&lt;=95%"</formula>
    </cfRule>
  </conditionalFormatting>
  <pageMargins left="0.7" right="0.7" top="0.75" bottom="0.75" header="0.3" footer="0.3"/>
  <pageSetup paperSize="8" scale="68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topLeftCell="A4" zoomScale="70" zoomScaleNormal="70" workbookViewId="0">
      <selection activeCell="K16" sqref="K16"/>
    </sheetView>
  </sheetViews>
  <sheetFormatPr defaultColWidth="8.8984375" defaultRowHeight="15.6" x14ac:dyDescent="0.3"/>
  <cols>
    <col min="1" max="1" width="48.19921875" style="2" bestFit="1" customWidth="1"/>
    <col min="2" max="2" width="10.69921875" style="2" bestFit="1" customWidth="1"/>
    <col min="3" max="3" width="6.3984375" style="2" bestFit="1" customWidth="1"/>
    <col min="4" max="4" width="8.19921875" style="2" bestFit="1" customWidth="1"/>
    <col min="5" max="6" width="10.3984375" style="2" customWidth="1"/>
    <col min="7" max="8" width="9.69921875" style="2" customWidth="1"/>
    <col min="9" max="9" width="11" style="2" customWidth="1"/>
    <col min="10" max="10" width="11" style="2" bestFit="1" customWidth="1"/>
    <col min="11" max="11" width="18" style="2" customWidth="1"/>
    <col min="12" max="12" width="9.69921875" style="2" bestFit="1" customWidth="1"/>
    <col min="13" max="13" width="10.3984375" style="2" customWidth="1"/>
    <col min="14" max="14" width="12.19921875" style="2" bestFit="1" customWidth="1"/>
    <col min="15" max="15" width="13.3984375" style="2" customWidth="1"/>
    <col min="16" max="16384" width="8.8984375" style="2"/>
  </cols>
  <sheetData>
    <row r="1" spans="1:19" ht="84.65" customHeight="1" x14ac:dyDescent="0.3">
      <c r="A1" s="72" t="s">
        <v>108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4"/>
      <c r="Q1" s="14"/>
      <c r="R1" s="14"/>
      <c r="S1" s="14"/>
    </row>
    <row r="2" spans="1:19" ht="28.25" customHeight="1" x14ac:dyDescent="0.3">
      <c r="A2" s="69"/>
      <c r="B2" s="70"/>
      <c r="C2" s="70"/>
      <c r="D2" s="71"/>
      <c r="E2" s="69" t="s">
        <v>115</v>
      </c>
      <c r="F2" s="70"/>
      <c r="G2" s="70"/>
      <c r="H2" s="70"/>
      <c r="I2" s="70"/>
      <c r="J2" s="71"/>
      <c r="K2" s="72" t="s">
        <v>116</v>
      </c>
      <c r="L2" s="72"/>
      <c r="M2" s="72"/>
      <c r="N2" s="72"/>
      <c r="O2" s="72"/>
      <c r="P2" s="14"/>
      <c r="Q2" s="14"/>
      <c r="R2" s="14"/>
      <c r="S2" s="14"/>
    </row>
    <row r="3" spans="1:19" ht="31.2" x14ac:dyDescent="0.3">
      <c r="A3" s="26" t="s">
        <v>0</v>
      </c>
      <c r="B3" s="26" t="s">
        <v>1</v>
      </c>
      <c r="C3" s="26" t="s">
        <v>2</v>
      </c>
      <c r="D3" s="26" t="s">
        <v>99</v>
      </c>
      <c r="E3" s="12" t="s">
        <v>101</v>
      </c>
      <c r="F3" s="12" t="s">
        <v>104</v>
      </c>
      <c r="G3" s="24" t="s">
        <v>100</v>
      </c>
      <c r="H3" s="24" t="s">
        <v>104</v>
      </c>
      <c r="I3" s="18" t="s">
        <v>106</v>
      </c>
      <c r="J3" s="18" t="s">
        <v>107</v>
      </c>
      <c r="K3" s="12" t="s">
        <v>114</v>
      </c>
      <c r="L3" s="24" t="s">
        <v>100</v>
      </c>
      <c r="M3" s="12" t="s">
        <v>104</v>
      </c>
      <c r="N3" s="24" t="s">
        <v>102</v>
      </c>
      <c r="O3" s="17" t="s">
        <v>105</v>
      </c>
    </row>
    <row r="4" spans="1:19" x14ac:dyDescent="0.3">
      <c r="A4" s="10"/>
      <c r="B4" s="10"/>
      <c r="C4" s="10"/>
      <c r="D4" s="10"/>
      <c r="E4" s="11"/>
      <c r="F4" s="11">
        <f>SUM(F5:F81)</f>
        <v>4314</v>
      </c>
      <c r="G4" s="11"/>
      <c r="H4" s="11">
        <f>SUM(H5:H81)</f>
        <v>3559</v>
      </c>
      <c r="I4" s="11"/>
      <c r="J4" s="16">
        <f>H4/F4</f>
        <v>0.82498840982846544</v>
      </c>
      <c r="K4" s="11">
        <f>SUM(K5:K81)</f>
        <v>0</v>
      </c>
      <c r="L4" s="11">
        <f>SUM(L5:L81)</f>
        <v>0</v>
      </c>
      <c r="M4" s="11">
        <f>SUM(M5:M81)</f>
        <v>0</v>
      </c>
      <c r="N4" s="15">
        <f>SUM(N5:N81)</f>
        <v>0</v>
      </c>
      <c r="O4" s="23" t="e">
        <f>L4/K4</f>
        <v>#DIV/0!</v>
      </c>
    </row>
    <row r="5" spans="1:19" x14ac:dyDescent="0.3">
      <c r="A5" s="51" t="s">
        <v>97</v>
      </c>
      <c r="B5" s="51" t="s">
        <v>3</v>
      </c>
      <c r="C5" s="51" t="s">
        <v>4</v>
      </c>
      <c r="D5" s="25" t="s">
        <v>50</v>
      </c>
      <c r="E5" s="20">
        <v>38</v>
      </c>
      <c r="F5" s="47">
        <f>SUM(E5:E7)</f>
        <v>103</v>
      </c>
      <c r="G5" s="20">
        <v>36</v>
      </c>
      <c r="H5" s="47">
        <f>SUM(G5:G7)</f>
        <v>100</v>
      </c>
      <c r="I5" s="27">
        <f>G5/E5</f>
        <v>0.94736842105263153</v>
      </c>
      <c r="J5" s="49">
        <f>H5/F5</f>
        <v>0.970873786407767</v>
      </c>
      <c r="K5" s="20"/>
      <c r="L5" s="20"/>
      <c r="M5" s="47">
        <f>SUM(L5:L7)</f>
        <v>0</v>
      </c>
      <c r="N5" s="7">
        <f>K5-L5</f>
        <v>0</v>
      </c>
      <c r="O5" s="23" t="e">
        <f t="shared" ref="O5:O68" si="0">L5/K5</f>
        <v>#DIV/0!</v>
      </c>
    </row>
    <row r="6" spans="1:19" x14ac:dyDescent="0.3">
      <c r="A6" s="51"/>
      <c r="B6" s="51"/>
      <c r="C6" s="51"/>
      <c r="D6" s="25" t="s">
        <v>48</v>
      </c>
      <c r="E6" s="20">
        <v>12</v>
      </c>
      <c r="F6" s="54"/>
      <c r="G6" s="20">
        <v>12</v>
      </c>
      <c r="H6" s="54"/>
      <c r="I6" s="27">
        <f>G6/E6</f>
        <v>1</v>
      </c>
      <c r="J6" s="55"/>
      <c r="K6" s="20"/>
      <c r="L6" s="20"/>
      <c r="M6" s="54"/>
      <c r="N6" s="7">
        <f t="shared" ref="N6:N70" si="1">K6-L6</f>
        <v>0</v>
      </c>
      <c r="O6" s="23" t="e">
        <f t="shared" si="0"/>
        <v>#DIV/0!</v>
      </c>
    </row>
    <row r="7" spans="1:19" x14ac:dyDescent="0.3">
      <c r="A7" s="51"/>
      <c r="B7" s="51"/>
      <c r="C7" s="51"/>
      <c r="D7" s="25" t="s">
        <v>49</v>
      </c>
      <c r="E7" s="20">
        <v>53</v>
      </c>
      <c r="F7" s="48"/>
      <c r="G7" s="20">
        <v>52</v>
      </c>
      <c r="H7" s="48"/>
      <c r="I7" s="27">
        <f t="shared" ref="I7:J71" si="2">G7/E7</f>
        <v>0.98113207547169812</v>
      </c>
      <c r="J7" s="50"/>
      <c r="K7" s="20"/>
      <c r="L7" s="20"/>
      <c r="M7" s="48"/>
      <c r="N7" s="7">
        <f t="shared" si="1"/>
        <v>0</v>
      </c>
      <c r="O7" s="23" t="e">
        <f t="shared" si="0"/>
        <v>#DIV/0!</v>
      </c>
    </row>
    <row r="8" spans="1:19" x14ac:dyDescent="0.3">
      <c r="A8" s="51"/>
      <c r="B8" s="25" t="s">
        <v>3</v>
      </c>
      <c r="C8" s="25" t="s">
        <v>5</v>
      </c>
      <c r="D8" s="25" t="s">
        <v>47</v>
      </c>
      <c r="E8" s="20">
        <v>122</v>
      </c>
      <c r="F8" s="7">
        <f>E8</f>
        <v>122</v>
      </c>
      <c r="G8" s="20">
        <v>0</v>
      </c>
      <c r="H8" s="7">
        <f>G8</f>
        <v>0</v>
      </c>
      <c r="I8" s="28">
        <f t="shared" si="2"/>
        <v>0</v>
      </c>
      <c r="J8" s="28">
        <f>H8/F8</f>
        <v>0</v>
      </c>
      <c r="K8" s="20"/>
      <c r="L8" s="20"/>
      <c r="M8" s="7">
        <f>L8</f>
        <v>0</v>
      </c>
      <c r="N8" s="7">
        <f t="shared" si="1"/>
        <v>0</v>
      </c>
      <c r="O8" s="23" t="e">
        <f t="shared" si="0"/>
        <v>#DIV/0!</v>
      </c>
    </row>
    <row r="9" spans="1:19" x14ac:dyDescent="0.3">
      <c r="A9" s="51"/>
      <c r="B9" s="51" t="s">
        <v>3</v>
      </c>
      <c r="C9" s="51" t="s">
        <v>6</v>
      </c>
      <c r="D9" s="25" t="s">
        <v>44</v>
      </c>
      <c r="E9" s="20">
        <v>36</v>
      </c>
      <c r="F9" s="47">
        <f>SUM(E9:E12)</f>
        <v>145</v>
      </c>
      <c r="G9" s="20">
        <v>35</v>
      </c>
      <c r="H9" s="47">
        <f>SUM(G9:G12)</f>
        <v>140</v>
      </c>
      <c r="I9" s="27">
        <f t="shared" si="2"/>
        <v>0.97222222222222221</v>
      </c>
      <c r="J9" s="49">
        <f>H9/F9</f>
        <v>0.96551724137931039</v>
      </c>
      <c r="K9" s="20"/>
      <c r="L9" s="20"/>
      <c r="M9" s="47">
        <f>SUM(L9:L12)</f>
        <v>0</v>
      </c>
      <c r="N9" s="7">
        <f t="shared" si="1"/>
        <v>0</v>
      </c>
      <c r="O9" s="23" t="e">
        <f t="shared" si="0"/>
        <v>#DIV/0!</v>
      </c>
    </row>
    <row r="10" spans="1:19" x14ac:dyDescent="0.3">
      <c r="A10" s="51"/>
      <c r="B10" s="51"/>
      <c r="C10" s="51"/>
      <c r="D10" s="25" t="s">
        <v>45</v>
      </c>
      <c r="E10" s="20">
        <v>51</v>
      </c>
      <c r="F10" s="54"/>
      <c r="G10" s="20">
        <v>48</v>
      </c>
      <c r="H10" s="54"/>
      <c r="I10" s="28">
        <f t="shared" si="2"/>
        <v>0.94117647058823528</v>
      </c>
      <c r="J10" s="55"/>
      <c r="K10" s="20"/>
      <c r="L10" s="20"/>
      <c r="M10" s="54"/>
      <c r="N10" s="7">
        <f t="shared" si="1"/>
        <v>0</v>
      </c>
      <c r="O10" s="23" t="e">
        <f t="shared" si="0"/>
        <v>#DIV/0!</v>
      </c>
    </row>
    <row r="11" spans="1:19" x14ac:dyDescent="0.3">
      <c r="A11" s="51"/>
      <c r="B11" s="51"/>
      <c r="C11" s="51"/>
      <c r="D11" s="25" t="s">
        <v>51</v>
      </c>
      <c r="E11" s="20">
        <v>21</v>
      </c>
      <c r="F11" s="54"/>
      <c r="G11" s="20">
        <v>20</v>
      </c>
      <c r="H11" s="54"/>
      <c r="I11" s="27">
        <f t="shared" si="2"/>
        <v>0.95238095238095233</v>
      </c>
      <c r="J11" s="55"/>
      <c r="K11" s="20"/>
      <c r="L11" s="20"/>
      <c r="M11" s="54"/>
      <c r="N11" s="7">
        <f t="shared" si="1"/>
        <v>0</v>
      </c>
      <c r="O11" s="23" t="e">
        <f t="shared" si="0"/>
        <v>#DIV/0!</v>
      </c>
    </row>
    <row r="12" spans="1:19" x14ac:dyDescent="0.3">
      <c r="A12" s="51"/>
      <c r="B12" s="51"/>
      <c r="C12" s="51"/>
      <c r="D12" s="25" t="s">
        <v>46</v>
      </c>
      <c r="E12" s="20">
        <v>37</v>
      </c>
      <c r="F12" s="48"/>
      <c r="G12" s="20">
        <v>37</v>
      </c>
      <c r="H12" s="48"/>
      <c r="I12" s="27">
        <f t="shared" si="2"/>
        <v>1</v>
      </c>
      <c r="J12" s="50"/>
      <c r="K12" s="20"/>
      <c r="L12" s="20"/>
      <c r="M12" s="48"/>
      <c r="N12" s="7">
        <f t="shared" si="1"/>
        <v>0</v>
      </c>
      <c r="O12" s="23" t="e">
        <f t="shared" si="0"/>
        <v>#DIV/0!</v>
      </c>
    </row>
    <row r="13" spans="1:19" x14ac:dyDescent="0.3">
      <c r="A13" s="51"/>
      <c r="B13" s="25" t="s">
        <v>7</v>
      </c>
      <c r="C13" s="25"/>
      <c r="D13" s="25"/>
      <c r="E13" s="20">
        <v>246</v>
      </c>
      <c r="F13" s="7">
        <f>E13</f>
        <v>246</v>
      </c>
      <c r="G13" s="20">
        <v>242</v>
      </c>
      <c r="H13" s="7">
        <f>G13</f>
        <v>242</v>
      </c>
      <c r="I13" s="27">
        <f t="shared" si="2"/>
        <v>0.98373983739837401</v>
      </c>
      <c r="J13" s="27">
        <f>H13/F13</f>
        <v>0.98373983739837401</v>
      </c>
      <c r="K13" s="20"/>
      <c r="L13" s="20"/>
      <c r="M13" s="7">
        <f>L13</f>
        <v>0</v>
      </c>
      <c r="N13" s="7">
        <f t="shared" si="1"/>
        <v>0</v>
      </c>
      <c r="O13" s="23" t="e">
        <f t="shared" si="0"/>
        <v>#DIV/0!</v>
      </c>
    </row>
    <row r="14" spans="1:19" ht="16.25" customHeight="1" x14ac:dyDescent="0.3">
      <c r="A14" s="52" t="s">
        <v>9</v>
      </c>
      <c r="B14" s="42" t="s">
        <v>3</v>
      </c>
      <c r="C14" s="42" t="s">
        <v>10</v>
      </c>
      <c r="D14" s="25" t="s">
        <v>38</v>
      </c>
      <c r="E14" s="20">
        <v>23</v>
      </c>
      <c r="F14" s="47">
        <f>SUM(E14:E20)</f>
        <v>252</v>
      </c>
      <c r="G14" s="20">
        <v>19</v>
      </c>
      <c r="H14" s="47">
        <f>SUM(G14:G20)</f>
        <v>223</v>
      </c>
      <c r="I14" s="28">
        <f t="shared" si="2"/>
        <v>0.82608695652173914</v>
      </c>
      <c r="J14" s="74">
        <f>H14/F14</f>
        <v>0.88492063492063489</v>
      </c>
      <c r="K14" s="20"/>
      <c r="L14" s="20"/>
      <c r="M14" s="47">
        <f>SUM(L14:L20)</f>
        <v>0</v>
      </c>
      <c r="N14" s="7">
        <f t="shared" si="1"/>
        <v>0</v>
      </c>
      <c r="O14" s="23" t="e">
        <f t="shared" si="0"/>
        <v>#DIV/0!</v>
      </c>
    </row>
    <row r="15" spans="1:19" x14ac:dyDescent="0.3">
      <c r="A15" s="53"/>
      <c r="B15" s="43"/>
      <c r="C15" s="43"/>
      <c r="D15" s="25" t="s">
        <v>39</v>
      </c>
      <c r="E15" s="20">
        <v>18</v>
      </c>
      <c r="F15" s="54"/>
      <c r="G15" s="20">
        <v>16</v>
      </c>
      <c r="H15" s="54"/>
      <c r="I15" s="27">
        <f t="shared" si="2"/>
        <v>0.88888888888888884</v>
      </c>
      <c r="J15" s="76"/>
      <c r="K15" s="20"/>
      <c r="L15" s="20"/>
      <c r="M15" s="54"/>
      <c r="N15" s="7">
        <f t="shared" si="1"/>
        <v>0</v>
      </c>
      <c r="O15" s="23" t="e">
        <f t="shared" si="0"/>
        <v>#DIV/0!</v>
      </c>
    </row>
    <row r="16" spans="1:19" x14ac:dyDescent="0.3">
      <c r="A16" s="53"/>
      <c r="B16" s="43"/>
      <c r="C16" s="43"/>
      <c r="D16" s="25" t="s">
        <v>40</v>
      </c>
      <c r="E16" s="20">
        <v>24</v>
      </c>
      <c r="F16" s="54"/>
      <c r="G16" s="20">
        <v>21</v>
      </c>
      <c r="H16" s="54"/>
      <c r="I16" s="28">
        <f t="shared" si="2"/>
        <v>0.875</v>
      </c>
      <c r="J16" s="76"/>
      <c r="K16" s="20"/>
      <c r="L16" s="20"/>
      <c r="M16" s="54"/>
      <c r="N16" s="7">
        <f t="shared" si="1"/>
        <v>0</v>
      </c>
      <c r="O16" s="23" t="e">
        <f t="shared" si="0"/>
        <v>#DIV/0!</v>
      </c>
    </row>
    <row r="17" spans="1:15" x14ac:dyDescent="0.3">
      <c r="A17" s="53"/>
      <c r="B17" s="43"/>
      <c r="C17" s="43"/>
      <c r="D17" s="25" t="s">
        <v>41</v>
      </c>
      <c r="E17" s="20">
        <v>49</v>
      </c>
      <c r="F17" s="54"/>
      <c r="G17" s="20">
        <v>40</v>
      </c>
      <c r="H17" s="54"/>
      <c r="I17" s="28">
        <f t="shared" si="2"/>
        <v>0.81632653061224492</v>
      </c>
      <c r="J17" s="76"/>
      <c r="K17" s="20"/>
      <c r="L17" s="20"/>
      <c r="M17" s="54"/>
      <c r="N17" s="7">
        <f t="shared" si="1"/>
        <v>0</v>
      </c>
      <c r="O17" s="23" t="e">
        <f t="shared" si="0"/>
        <v>#DIV/0!</v>
      </c>
    </row>
    <row r="18" spans="1:15" x14ac:dyDescent="0.3">
      <c r="A18" s="53"/>
      <c r="B18" s="43"/>
      <c r="C18" s="43"/>
      <c r="D18" s="25" t="s">
        <v>42</v>
      </c>
      <c r="E18" s="20">
        <v>74</v>
      </c>
      <c r="F18" s="54"/>
      <c r="G18" s="20">
        <v>67</v>
      </c>
      <c r="H18" s="54"/>
      <c r="I18" s="27">
        <f t="shared" si="2"/>
        <v>0.90540540540540537</v>
      </c>
      <c r="J18" s="76"/>
      <c r="K18" s="20"/>
      <c r="L18" s="20"/>
      <c r="M18" s="54"/>
      <c r="N18" s="7">
        <f t="shared" si="1"/>
        <v>0</v>
      </c>
      <c r="O18" s="23" t="e">
        <f t="shared" si="0"/>
        <v>#DIV/0!</v>
      </c>
    </row>
    <row r="19" spans="1:15" x14ac:dyDescent="0.3">
      <c r="A19" s="53"/>
      <c r="B19" s="43"/>
      <c r="C19" s="43"/>
      <c r="D19" s="25" t="s">
        <v>43</v>
      </c>
      <c r="E19" s="20">
        <v>29</v>
      </c>
      <c r="F19" s="54"/>
      <c r="G19" s="20">
        <v>27</v>
      </c>
      <c r="H19" s="54"/>
      <c r="I19" s="27">
        <f t="shared" si="2"/>
        <v>0.93103448275862066</v>
      </c>
      <c r="J19" s="76"/>
      <c r="K19" s="20"/>
      <c r="L19" s="20"/>
      <c r="M19" s="54"/>
      <c r="N19" s="7">
        <f t="shared" si="1"/>
        <v>0</v>
      </c>
      <c r="O19" s="23" t="e">
        <f t="shared" si="0"/>
        <v>#DIV/0!</v>
      </c>
    </row>
    <row r="20" spans="1:15" x14ac:dyDescent="0.3">
      <c r="A20" s="66"/>
      <c r="B20" s="44"/>
      <c r="C20" s="44"/>
      <c r="D20" s="25" t="s">
        <v>61</v>
      </c>
      <c r="E20" s="20">
        <v>35</v>
      </c>
      <c r="F20" s="48"/>
      <c r="G20" s="20">
        <v>33</v>
      </c>
      <c r="H20" s="48"/>
      <c r="I20" s="27">
        <f t="shared" si="2"/>
        <v>0.94285714285714284</v>
      </c>
      <c r="J20" s="75"/>
      <c r="K20" s="20"/>
      <c r="L20" s="20"/>
      <c r="M20" s="48"/>
      <c r="N20" s="7">
        <f t="shared" si="1"/>
        <v>0</v>
      </c>
      <c r="O20" s="23" t="e">
        <f t="shared" si="0"/>
        <v>#DIV/0!</v>
      </c>
    </row>
    <row r="21" spans="1:15" x14ac:dyDescent="0.3">
      <c r="A21" s="42" t="s">
        <v>11</v>
      </c>
      <c r="B21" s="51" t="s">
        <v>3</v>
      </c>
      <c r="C21" s="51" t="s">
        <v>12</v>
      </c>
      <c r="D21" s="25" t="s">
        <v>52</v>
      </c>
      <c r="E21" s="20">
        <v>39</v>
      </c>
      <c r="F21" s="47">
        <f>SUM(E21:E29)</f>
        <v>217</v>
      </c>
      <c r="G21" s="20">
        <v>36</v>
      </c>
      <c r="H21" s="47">
        <f>SUM(G21:G29)</f>
        <v>185</v>
      </c>
      <c r="I21" s="27">
        <f t="shared" si="2"/>
        <v>0.92307692307692313</v>
      </c>
      <c r="J21" s="74">
        <f>H21/F21</f>
        <v>0.85253456221198154</v>
      </c>
      <c r="K21" s="20"/>
      <c r="L21" s="20"/>
      <c r="M21" s="47">
        <f>SUM(L21:L29)</f>
        <v>0</v>
      </c>
      <c r="N21" s="7">
        <f t="shared" si="1"/>
        <v>0</v>
      </c>
      <c r="O21" s="23" t="e">
        <f t="shared" si="0"/>
        <v>#DIV/0!</v>
      </c>
    </row>
    <row r="22" spans="1:15" x14ac:dyDescent="0.3">
      <c r="A22" s="43"/>
      <c r="B22" s="51"/>
      <c r="C22" s="51"/>
      <c r="D22" s="25" t="s">
        <v>53</v>
      </c>
      <c r="E22" s="20">
        <v>65</v>
      </c>
      <c r="F22" s="54"/>
      <c r="G22" s="20">
        <v>60</v>
      </c>
      <c r="H22" s="54"/>
      <c r="I22" s="27">
        <f t="shared" si="2"/>
        <v>0.92307692307692313</v>
      </c>
      <c r="J22" s="76"/>
      <c r="K22" s="20"/>
      <c r="L22" s="20"/>
      <c r="M22" s="54"/>
      <c r="N22" s="7">
        <f t="shared" si="1"/>
        <v>0</v>
      </c>
      <c r="O22" s="23" t="e">
        <f t="shared" si="0"/>
        <v>#DIV/0!</v>
      </c>
    </row>
    <row r="23" spans="1:15" x14ac:dyDescent="0.3">
      <c r="A23" s="43"/>
      <c r="B23" s="51"/>
      <c r="C23" s="51"/>
      <c r="D23" s="25" t="s">
        <v>54</v>
      </c>
      <c r="E23" s="20">
        <v>30</v>
      </c>
      <c r="F23" s="54"/>
      <c r="G23" s="20">
        <v>19</v>
      </c>
      <c r="H23" s="54"/>
      <c r="I23" s="28">
        <f t="shared" si="2"/>
        <v>0.6333333333333333</v>
      </c>
      <c r="J23" s="76"/>
      <c r="K23" s="20"/>
      <c r="L23" s="20"/>
      <c r="M23" s="54"/>
      <c r="N23" s="7">
        <f t="shared" si="1"/>
        <v>0</v>
      </c>
      <c r="O23" s="23" t="e">
        <f t="shared" si="0"/>
        <v>#DIV/0!</v>
      </c>
    </row>
    <row r="24" spans="1:15" x14ac:dyDescent="0.3">
      <c r="A24" s="43"/>
      <c r="B24" s="51"/>
      <c r="C24" s="51"/>
      <c r="D24" s="25" t="s">
        <v>55</v>
      </c>
      <c r="E24" s="20">
        <v>21</v>
      </c>
      <c r="F24" s="54"/>
      <c r="G24" s="20">
        <v>14</v>
      </c>
      <c r="H24" s="54"/>
      <c r="I24" s="28">
        <f t="shared" si="2"/>
        <v>0.66666666666666663</v>
      </c>
      <c r="J24" s="76"/>
      <c r="K24" s="20"/>
      <c r="L24" s="20"/>
      <c r="M24" s="54"/>
      <c r="N24" s="7">
        <f t="shared" si="1"/>
        <v>0</v>
      </c>
      <c r="O24" s="23" t="e">
        <f t="shared" si="0"/>
        <v>#DIV/0!</v>
      </c>
    </row>
    <row r="25" spans="1:15" x14ac:dyDescent="0.3">
      <c r="A25" s="43"/>
      <c r="B25" s="51"/>
      <c r="C25" s="51"/>
      <c r="D25" s="25" t="s">
        <v>56</v>
      </c>
      <c r="E25" s="20">
        <v>7</v>
      </c>
      <c r="F25" s="54"/>
      <c r="G25" s="20">
        <v>7</v>
      </c>
      <c r="H25" s="54"/>
      <c r="I25" s="27">
        <f t="shared" si="2"/>
        <v>1</v>
      </c>
      <c r="J25" s="76"/>
      <c r="K25" s="20"/>
      <c r="L25" s="20"/>
      <c r="M25" s="54"/>
      <c r="N25" s="7">
        <f t="shared" si="1"/>
        <v>0</v>
      </c>
      <c r="O25" s="23" t="e">
        <f t="shared" si="0"/>
        <v>#DIV/0!</v>
      </c>
    </row>
    <row r="26" spans="1:15" x14ac:dyDescent="0.3">
      <c r="A26" s="43"/>
      <c r="B26" s="51"/>
      <c r="C26" s="51"/>
      <c r="D26" s="25" t="s">
        <v>57</v>
      </c>
      <c r="E26" s="20">
        <v>16</v>
      </c>
      <c r="F26" s="54"/>
      <c r="G26" s="20">
        <v>16</v>
      </c>
      <c r="H26" s="54"/>
      <c r="I26" s="27">
        <f t="shared" si="2"/>
        <v>1</v>
      </c>
      <c r="J26" s="76"/>
      <c r="K26" s="20"/>
      <c r="L26" s="20"/>
      <c r="M26" s="54"/>
      <c r="N26" s="7">
        <f t="shared" si="1"/>
        <v>0</v>
      </c>
      <c r="O26" s="23" t="e">
        <f t="shared" si="0"/>
        <v>#DIV/0!</v>
      </c>
    </row>
    <row r="27" spans="1:15" x14ac:dyDescent="0.3">
      <c r="A27" s="43"/>
      <c r="B27" s="51"/>
      <c r="C27" s="51"/>
      <c r="D27" s="25" t="s">
        <v>58</v>
      </c>
      <c r="E27" s="20">
        <v>17</v>
      </c>
      <c r="F27" s="54"/>
      <c r="G27" s="20">
        <v>17</v>
      </c>
      <c r="H27" s="54"/>
      <c r="I27" s="27">
        <f t="shared" si="2"/>
        <v>1</v>
      </c>
      <c r="J27" s="76"/>
      <c r="K27" s="20"/>
      <c r="L27" s="20"/>
      <c r="M27" s="54"/>
      <c r="N27" s="7">
        <f t="shared" si="1"/>
        <v>0</v>
      </c>
      <c r="O27" s="23" t="e">
        <f t="shared" si="0"/>
        <v>#DIV/0!</v>
      </c>
    </row>
    <row r="28" spans="1:15" x14ac:dyDescent="0.3">
      <c r="A28" s="43"/>
      <c r="B28" s="51"/>
      <c r="C28" s="51"/>
      <c r="D28" s="25" t="s">
        <v>59</v>
      </c>
      <c r="E28" s="20">
        <v>14</v>
      </c>
      <c r="F28" s="54"/>
      <c r="G28" s="20">
        <v>11</v>
      </c>
      <c r="H28" s="54"/>
      <c r="I28" s="28">
        <f t="shared" si="2"/>
        <v>0.7857142857142857</v>
      </c>
      <c r="J28" s="76"/>
      <c r="K28" s="20"/>
      <c r="L28" s="20"/>
      <c r="M28" s="54"/>
      <c r="N28" s="7">
        <f t="shared" si="1"/>
        <v>0</v>
      </c>
      <c r="O28" s="23" t="e">
        <f t="shared" si="0"/>
        <v>#DIV/0!</v>
      </c>
    </row>
    <row r="29" spans="1:15" x14ac:dyDescent="0.3">
      <c r="A29" s="43"/>
      <c r="B29" s="51"/>
      <c r="C29" s="51"/>
      <c r="D29" s="25" t="s">
        <v>60</v>
      </c>
      <c r="E29" s="20">
        <v>8</v>
      </c>
      <c r="F29" s="48"/>
      <c r="G29" s="20">
        <v>5</v>
      </c>
      <c r="H29" s="48"/>
      <c r="I29" s="28">
        <f t="shared" si="2"/>
        <v>0.625</v>
      </c>
      <c r="J29" s="75"/>
      <c r="K29" s="20"/>
      <c r="L29" s="20"/>
      <c r="M29" s="48"/>
      <c r="N29" s="7">
        <f t="shared" si="1"/>
        <v>0</v>
      </c>
      <c r="O29" s="23" t="e">
        <f t="shared" si="0"/>
        <v>#DIV/0!</v>
      </c>
    </row>
    <row r="30" spans="1:15" x14ac:dyDescent="0.3">
      <c r="A30" s="43"/>
      <c r="B30" s="51" t="s">
        <v>13</v>
      </c>
      <c r="C30" s="51" t="s">
        <v>4</v>
      </c>
      <c r="D30" s="25" t="s">
        <v>62</v>
      </c>
      <c r="E30" s="20">
        <v>52</v>
      </c>
      <c r="F30" s="47">
        <f>SUM(E30:E34)</f>
        <v>177</v>
      </c>
      <c r="G30" s="20">
        <v>52</v>
      </c>
      <c r="H30" s="47">
        <f>SUM(G30:G34)</f>
        <v>171</v>
      </c>
      <c r="I30" s="27">
        <f t="shared" si="2"/>
        <v>1</v>
      </c>
      <c r="J30" s="49">
        <f>H30/F30</f>
        <v>0.96610169491525422</v>
      </c>
      <c r="K30" s="20"/>
      <c r="L30" s="20"/>
      <c r="M30" s="47">
        <f>SUM(L30:L34)</f>
        <v>0</v>
      </c>
      <c r="N30" s="7">
        <f t="shared" si="1"/>
        <v>0</v>
      </c>
      <c r="O30" s="23" t="e">
        <f t="shared" si="0"/>
        <v>#DIV/0!</v>
      </c>
    </row>
    <row r="31" spans="1:15" x14ac:dyDescent="0.3">
      <c r="A31" s="43"/>
      <c r="B31" s="51"/>
      <c r="C31" s="51"/>
      <c r="D31" s="25" t="s">
        <v>63</v>
      </c>
      <c r="E31" s="20">
        <v>31</v>
      </c>
      <c r="F31" s="54"/>
      <c r="G31" s="20">
        <v>30</v>
      </c>
      <c r="H31" s="54"/>
      <c r="I31" s="27">
        <f t="shared" si="2"/>
        <v>0.967741935483871</v>
      </c>
      <c r="J31" s="55"/>
      <c r="K31" s="20"/>
      <c r="L31" s="20"/>
      <c r="M31" s="54"/>
      <c r="N31" s="7">
        <f t="shared" si="1"/>
        <v>0</v>
      </c>
      <c r="O31" s="23" t="e">
        <f t="shared" si="0"/>
        <v>#DIV/0!</v>
      </c>
    </row>
    <row r="32" spans="1:15" x14ac:dyDescent="0.3">
      <c r="A32" s="43"/>
      <c r="B32" s="51"/>
      <c r="C32" s="51"/>
      <c r="D32" s="25" t="s">
        <v>64</v>
      </c>
      <c r="E32" s="20">
        <v>54</v>
      </c>
      <c r="F32" s="54"/>
      <c r="G32" s="20">
        <v>54</v>
      </c>
      <c r="H32" s="54"/>
      <c r="I32" s="27">
        <f t="shared" si="2"/>
        <v>1</v>
      </c>
      <c r="J32" s="55"/>
      <c r="K32" s="20"/>
      <c r="L32" s="20"/>
      <c r="M32" s="54"/>
      <c r="N32" s="7">
        <f t="shared" si="1"/>
        <v>0</v>
      </c>
      <c r="O32" s="23" t="e">
        <f t="shared" si="0"/>
        <v>#DIV/0!</v>
      </c>
    </row>
    <row r="33" spans="1:15" x14ac:dyDescent="0.3">
      <c r="A33" s="43"/>
      <c r="B33" s="51"/>
      <c r="C33" s="51"/>
      <c r="D33" s="25" t="s">
        <v>65</v>
      </c>
      <c r="E33" s="20">
        <v>25</v>
      </c>
      <c r="F33" s="54"/>
      <c r="G33" s="20">
        <v>21</v>
      </c>
      <c r="H33" s="54"/>
      <c r="I33" s="28">
        <f t="shared" si="2"/>
        <v>0.84</v>
      </c>
      <c r="J33" s="55"/>
      <c r="K33" s="20"/>
      <c r="L33" s="20"/>
      <c r="M33" s="54"/>
      <c r="N33" s="7">
        <f t="shared" si="1"/>
        <v>0</v>
      </c>
      <c r="O33" s="23" t="e">
        <f t="shared" si="0"/>
        <v>#DIV/0!</v>
      </c>
    </row>
    <row r="34" spans="1:15" x14ac:dyDescent="0.3">
      <c r="A34" s="43"/>
      <c r="B34" s="51"/>
      <c r="C34" s="51"/>
      <c r="D34" s="25" t="s">
        <v>66</v>
      </c>
      <c r="E34" s="20">
        <v>15</v>
      </c>
      <c r="F34" s="48"/>
      <c r="G34" s="20">
        <v>14</v>
      </c>
      <c r="H34" s="48"/>
      <c r="I34" s="27">
        <f t="shared" si="2"/>
        <v>0.93333333333333335</v>
      </c>
      <c r="J34" s="50"/>
      <c r="K34" s="20"/>
      <c r="L34" s="20"/>
      <c r="M34" s="48"/>
      <c r="N34" s="7">
        <f t="shared" si="1"/>
        <v>0</v>
      </c>
      <c r="O34" s="23" t="e">
        <f t="shared" si="0"/>
        <v>#DIV/0!</v>
      </c>
    </row>
    <row r="35" spans="1:15" x14ac:dyDescent="0.3">
      <c r="A35" s="43"/>
      <c r="B35" s="51" t="s">
        <v>13</v>
      </c>
      <c r="C35" s="51" t="s">
        <v>5</v>
      </c>
      <c r="D35" s="25" t="s">
        <v>71</v>
      </c>
      <c r="E35" s="20">
        <v>30</v>
      </c>
      <c r="F35" s="47">
        <f>SUM(E35:E42)</f>
        <v>188</v>
      </c>
      <c r="G35" s="20">
        <v>30</v>
      </c>
      <c r="H35" s="47">
        <f>SUM(G35:G42)</f>
        <v>188</v>
      </c>
      <c r="I35" s="27">
        <f t="shared" si="2"/>
        <v>1</v>
      </c>
      <c r="J35" s="49">
        <f>H35/F35</f>
        <v>1</v>
      </c>
      <c r="K35" s="20"/>
      <c r="L35" s="20"/>
      <c r="M35" s="47">
        <f>SUM(L35:L42)</f>
        <v>0</v>
      </c>
      <c r="N35" s="7">
        <f t="shared" si="1"/>
        <v>0</v>
      </c>
      <c r="O35" s="23" t="e">
        <f t="shared" si="0"/>
        <v>#DIV/0!</v>
      </c>
    </row>
    <row r="36" spans="1:15" x14ac:dyDescent="0.3">
      <c r="A36" s="43"/>
      <c r="B36" s="51"/>
      <c r="C36" s="51"/>
      <c r="D36" s="25" t="s">
        <v>72</v>
      </c>
      <c r="E36" s="20">
        <v>56</v>
      </c>
      <c r="F36" s="54"/>
      <c r="G36" s="20">
        <v>56</v>
      </c>
      <c r="H36" s="54"/>
      <c r="I36" s="27">
        <f t="shared" si="2"/>
        <v>1</v>
      </c>
      <c r="J36" s="55"/>
      <c r="K36" s="20"/>
      <c r="L36" s="20"/>
      <c r="M36" s="54"/>
      <c r="N36" s="7">
        <f t="shared" si="1"/>
        <v>0</v>
      </c>
      <c r="O36" s="23" t="e">
        <f t="shared" si="0"/>
        <v>#DIV/0!</v>
      </c>
    </row>
    <row r="37" spans="1:15" x14ac:dyDescent="0.3">
      <c r="A37" s="43"/>
      <c r="B37" s="51"/>
      <c r="C37" s="51"/>
      <c r="D37" s="25" t="s">
        <v>73</v>
      </c>
      <c r="E37" s="20">
        <v>12</v>
      </c>
      <c r="F37" s="54"/>
      <c r="G37" s="20">
        <v>12</v>
      </c>
      <c r="H37" s="54"/>
      <c r="I37" s="27">
        <f t="shared" si="2"/>
        <v>1</v>
      </c>
      <c r="J37" s="55"/>
      <c r="K37" s="20"/>
      <c r="L37" s="20"/>
      <c r="M37" s="54"/>
      <c r="N37" s="7">
        <f t="shared" si="1"/>
        <v>0</v>
      </c>
      <c r="O37" s="23" t="e">
        <f t="shared" si="0"/>
        <v>#DIV/0!</v>
      </c>
    </row>
    <row r="38" spans="1:15" x14ac:dyDescent="0.3">
      <c r="A38" s="43"/>
      <c r="B38" s="51"/>
      <c r="C38" s="51"/>
      <c r="D38" s="25" t="s">
        <v>74</v>
      </c>
      <c r="E38" s="20">
        <v>13</v>
      </c>
      <c r="F38" s="54"/>
      <c r="G38" s="20">
        <v>13</v>
      </c>
      <c r="H38" s="54"/>
      <c r="I38" s="27">
        <f t="shared" si="2"/>
        <v>1</v>
      </c>
      <c r="J38" s="55"/>
      <c r="K38" s="20"/>
      <c r="L38" s="20"/>
      <c r="M38" s="54"/>
      <c r="N38" s="7">
        <f t="shared" si="1"/>
        <v>0</v>
      </c>
      <c r="O38" s="23" t="e">
        <f t="shared" si="0"/>
        <v>#DIV/0!</v>
      </c>
    </row>
    <row r="39" spans="1:15" x14ac:dyDescent="0.3">
      <c r="A39" s="43"/>
      <c r="B39" s="51"/>
      <c r="C39" s="51"/>
      <c r="D39" s="25" t="s">
        <v>75</v>
      </c>
      <c r="E39" s="20">
        <v>9</v>
      </c>
      <c r="F39" s="54"/>
      <c r="G39" s="20">
        <v>9</v>
      </c>
      <c r="H39" s="54"/>
      <c r="I39" s="27">
        <f t="shared" si="2"/>
        <v>1</v>
      </c>
      <c r="J39" s="55"/>
      <c r="K39" s="20"/>
      <c r="L39" s="20"/>
      <c r="M39" s="54"/>
      <c r="N39" s="7">
        <f t="shared" si="1"/>
        <v>0</v>
      </c>
      <c r="O39" s="23" t="e">
        <f t="shared" si="0"/>
        <v>#DIV/0!</v>
      </c>
    </row>
    <row r="40" spans="1:15" x14ac:dyDescent="0.3">
      <c r="A40" s="43"/>
      <c r="B40" s="51"/>
      <c r="C40" s="51"/>
      <c r="D40" s="25" t="s">
        <v>76</v>
      </c>
      <c r="E40" s="20">
        <v>32</v>
      </c>
      <c r="F40" s="54"/>
      <c r="G40" s="20">
        <v>32</v>
      </c>
      <c r="H40" s="54"/>
      <c r="I40" s="27">
        <f t="shared" si="2"/>
        <v>1</v>
      </c>
      <c r="J40" s="55"/>
      <c r="K40" s="20"/>
      <c r="L40" s="20"/>
      <c r="M40" s="54"/>
      <c r="N40" s="7">
        <f t="shared" si="1"/>
        <v>0</v>
      </c>
      <c r="O40" s="23" t="e">
        <f t="shared" si="0"/>
        <v>#DIV/0!</v>
      </c>
    </row>
    <row r="41" spans="1:15" x14ac:dyDescent="0.3">
      <c r="A41" s="43"/>
      <c r="B41" s="51"/>
      <c r="C41" s="51"/>
      <c r="D41" s="25" t="s">
        <v>77</v>
      </c>
      <c r="E41" s="20">
        <v>14</v>
      </c>
      <c r="F41" s="54"/>
      <c r="G41" s="20">
        <v>14</v>
      </c>
      <c r="H41" s="54"/>
      <c r="I41" s="27">
        <f t="shared" si="2"/>
        <v>1</v>
      </c>
      <c r="J41" s="55"/>
      <c r="K41" s="20"/>
      <c r="L41" s="20"/>
      <c r="M41" s="54"/>
      <c r="N41" s="7">
        <f t="shared" si="1"/>
        <v>0</v>
      </c>
      <c r="O41" s="23" t="e">
        <f t="shared" si="0"/>
        <v>#DIV/0!</v>
      </c>
    </row>
    <row r="42" spans="1:15" x14ac:dyDescent="0.3">
      <c r="A42" s="43"/>
      <c r="B42" s="51"/>
      <c r="C42" s="51"/>
      <c r="D42" s="25" t="s">
        <v>67</v>
      </c>
      <c r="E42" s="20">
        <v>22</v>
      </c>
      <c r="F42" s="48"/>
      <c r="G42" s="20">
        <v>22</v>
      </c>
      <c r="H42" s="48"/>
      <c r="I42" s="27">
        <f t="shared" si="2"/>
        <v>1</v>
      </c>
      <c r="J42" s="50"/>
      <c r="K42" s="20"/>
      <c r="L42" s="20"/>
      <c r="M42" s="48"/>
      <c r="N42" s="7">
        <f t="shared" si="1"/>
        <v>0</v>
      </c>
      <c r="O42" s="23" t="e">
        <f t="shared" si="0"/>
        <v>#DIV/0!</v>
      </c>
    </row>
    <row r="43" spans="1:15" x14ac:dyDescent="0.3">
      <c r="A43" s="44"/>
      <c r="B43" s="25" t="s">
        <v>14</v>
      </c>
      <c r="C43" s="25"/>
      <c r="D43" s="25"/>
      <c r="E43" s="20">
        <v>127</v>
      </c>
      <c r="F43" s="7">
        <f>SUM(E43)</f>
        <v>127</v>
      </c>
      <c r="G43" s="20">
        <v>127</v>
      </c>
      <c r="H43" s="7">
        <f>SUM(G43)</f>
        <v>127</v>
      </c>
      <c r="I43" s="27">
        <f t="shared" si="2"/>
        <v>1</v>
      </c>
      <c r="J43" s="27">
        <f>H43/F43</f>
        <v>1</v>
      </c>
      <c r="K43" s="20"/>
      <c r="L43" s="20"/>
      <c r="M43" s="7">
        <f>SUM(L43)</f>
        <v>0</v>
      </c>
      <c r="N43" s="7">
        <f t="shared" si="1"/>
        <v>0</v>
      </c>
      <c r="O43" s="23" t="e">
        <f t="shared" si="0"/>
        <v>#DIV/0!</v>
      </c>
    </row>
    <row r="44" spans="1:15" x14ac:dyDescent="0.3">
      <c r="A44" s="62" t="s">
        <v>37</v>
      </c>
      <c r="B44" s="51" t="s">
        <v>3</v>
      </c>
      <c r="C44" s="51" t="s">
        <v>15</v>
      </c>
      <c r="D44" s="25" t="s">
        <v>78</v>
      </c>
      <c r="E44" s="20">
        <v>48</v>
      </c>
      <c r="F44" s="47">
        <f>SUM(E44:E49)</f>
        <v>256</v>
      </c>
      <c r="G44" s="20">
        <v>38</v>
      </c>
      <c r="H44" s="47">
        <f>SUM(G44:G49)</f>
        <v>211</v>
      </c>
      <c r="I44" s="28">
        <f t="shared" si="2"/>
        <v>0.79166666666666663</v>
      </c>
      <c r="J44" s="74">
        <f>H44/F44</f>
        <v>0.82421875</v>
      </c>
      <c r="K44" s="20"/>
      <c r="L44" s="20"/>
      <c r="M44" s="47">
        <f>SUM(L44:L49)</f>
        <v>0</v>
      </c>
      <c r="N44" s="7">
        <f t="shared" si="1"/>
        <v>0</v>
      </c>
      <c r="O44" s="23" t="e">
        <f t="shared" si="0"/>
        <v>#DIV/0!</v>
      </c>
    </row>
    <row r="45" spans="1:15" x14ac:dyDescent="0.3">
      <c r="A45" s="62"/>
      <c r="B45" s="51"/>
      <c r="C45" s="51"/>
      <c r="D45" s="25" t="s">
        <v>79</v>
      </c>
      <c r="E45" s="20">
        <v>18</v>
      </c>
      <c r="F45" s="54"/>
      <c r="G45" s="20">
        <v>13</v>
      </c>
      <c r="H45" s="54"/>
      <c r="I45" s="28">
        <f t="shared" si="2"/>
        <v>0.72222222222222221</v>
      </c>
      <c r="J45" s="76"/>
      <c r="K45" s="20"/>
      <c r="L45" s="20"/>
      <c r="M45" s="54"/>
      <c r="N45" s="7">
        <f t="shared" si="1"/>
        <v>0</v>
      </c>
      <c r="O45" s="23" t="e">
        <f t="shared" si="0"/>
        <v>#DIV/0!</v>
      </c>
    </row>
    <row r="46" spans="1:15" x14ac:dyDescent="0.3">
      <c r="A46" s="62"/>
      <c r="B46" s="51"/>
      <c r="C46" s="51"/>
      <c r="D46" s="25" t="s">
        <v>80</v>
      </c>
      <c r="E46" s="20">
        <v>11</v>
      </c>
      <c r="F46" s="54"/>
      <c r="G46" s="20">
        <v>5</v>
      </c>
      <c r="H46" s="54"/>
      <c r="I46" s="28">
        <f t="shared" si="2"/>
        <v>0.45454545454545453</v>
      </c>
      <c r="J46" s="76"/>
      <c r="K46" s="20"/>
      <c r="L46" s="20"/>
      <c r="M46" s="54"/>
      <c r="N46" s="7">
        <f t="shared" si="1"/>
        <v>0</v>
      </c>
      <c r="O46" s="23" t="e">
        <f t="shared" si="0"/>
        <v>#DIV/0!</v>
      </c>
    </row>
    <row r="47" spans="1:15" x14ac:dyDescent="0.3">
      <c r="A47" s="62"/>
      <c r="B47" s="51"/>
      <c r="C47" s="51"/>
      <c r="D47" s="25" t="s">
        <v>81</v>
      </c>
      <c r="E47" s="20">
        <v>12</v>
      </c>
      <c r="F47" s="54"/>
      <c r="G47" s="20">
        <v>3</v>
      </c>
      <c r="H47" s="54"/>
      <c r="I47" s="28">
        <f t="shared" si="2"/>
        <v>0.25</v>
      </c>
      <c r="J47" s="76"/>
      <c r="K47" s="20"/>
      <c r="L47" s="20"/>
      <c r="M47" s="54"/>
      <c r="N47" s="7">
        <f t="shared" si="1"/>
        <v>0</v>
      </c>
      <c r="O47" s="23" t="e">
        <f t="shared" si="0"/>
        <v>#DIV/0!</v>
      </c>
    </row>
    <row r="48" spans="1:15" x14ac:dyDescent="0.3">
      <c r="A48" s="62"/>
      <c r="B48" s="51"/>
      <c r="C48" s="51"/>
      <c r="D48" s="25" t="s">
        <v>82</v>
      </c>
      <c r="E48" s="20">
        <v>30</v>
      </c>
      <c r="F48" s="54"/>
      <c r="G48" s="20">
        <v>23</v>
      </c>
      <c r="H48" s="54"/>
      <c r="I48" s="28">
        <f t="shared" si="2"/>
        <v>0.76666666666666672</v>
      </c>
      <c r="J48" s="76"/>
      <c r="K48" s="20"/>
      <c r="L48" s="20"/>
      <c r="M48" s="54"/>
      <c r="N48" s="7">
        <f t="shared" si="1"/>
        <v>0</v>
      </c>
      <c r="O48" s="23" t="e">
        <f t="shared" si="0"/>
        <v>#DIV/0!</v>
      </c>
    </row>
    <row r="49" spans="1:15" x14ac:dyDescent="0.3">
      <c r="A49" s="62"/>
      <c r="B49" s="51"/>
      <c r="C49" s="51"/>
      <c r="D49" s="25" t="s">
        <v>68</v>
      </c>
      <c r="E49" s="20">
        <v>137</v>
      </c>
      <c r="F49" s="48"/>
      <c r="G49" s="20">
        <v>129</v>
      </c>
      <c r="H49" s="48"/>
      <c r="I49" s="28">
        <f t="shared" si="2"/>
        <v>0.94160583941605835</v>
      </c>
      <c r="J49" s="75"/>
      <c r="K49" s="20"/>
      <c r="L49" s="20"/>
      <c r="M49" s="48"/>
      <c r="N49" s="7">
        <f t="shared" si="1"/>
        <v>0</v>
      </c>
      <c r="O49" s="23" t="e">
        <f t="shared" si="0"/>
        <v>#DIV/0!</v>
      </c>
    </row>
    <row r="50" spans="1:15" x14ac:dyDescent="0.3">
      <c r="A50" s="51" t="s">
        <v>16</v>
      </c>
      <c r="B50" s="51" t="s">
        <v>3</v>
      </c>
      <c r="C50" s="51" t="s">
        <v>17</v>
      </c>
      <c r="D50" s="25" t="s">
        <v>83</v>
      </c>
      <c r="E50" s="20">
        <v>26</v>
      </c>
      <c r="F50" s="47">
        <f>SUM(E50:E55)</f>
        <v>289</v>
      </c>
      <c r="G50" s="20">
        <v>24</v>
      </c>
      <c r="H50" s="47">
        <f>SUM(G50:G55)</f>
        <v>276</v>
      </c>
      <c r="I50" s="28">
        <f t="shared" si="2"/>
        <v>0.92307692307692313</v>
      </c>
      <c r="J50" s="49">
        <f>H50/F50</f>
        <v>0.95501730103806226</v>
      </c>
      <c r="K50" s="20"/>
      <c r="L50" s="20"/>
      <c r="M50" s="47">
        <f>SUM(L50:L55)</f>
        <v>0</v>
      </c>
      <c r="N50" s="7">
        <f t="shared" si="1"/>
        <v>0</v>
      </c>
      <c r="O50" s="23" t="e">
        <f t="shared" si="0"/>
        <v>#DIV/0!</v>
      </c>
    </row>
    <row r="51" spans="1:15" x14ac:dyDescent="0.3">
      <c r="A51" s="51"/>
      <c r="B51" s="51"/>
      <c r="C51" s="51"/>
      <c r="D51" s="25" t="s">
        <v>84</v>
      </c>
      <c r="E51" s="20">
        <v>24</v>
      </c>
      <c r="F51" s="54"/>
      <c r="G51" s="20">
        <v>23</v>
      </c>
      <c r="H51" s="54"/>
      <c r="I51" s="27">
        <f t="shared" si="2"/>
        <v>0.95833333333333337</v>
      </c>
      <c r="J51" s="55"/>
      <c r="K51" s="20"/>
      <c r="L51" s="20"/>
      <c r="M51" s="54"/>
      <c r="N51" s="7">
        <f t="shared" si="1"/>
        <v>0</v>
      </c>
      <c r="O51" s="23" t="e">
        <f t="shared" si="0"/>
        <v>#DIV/0!</v>
      </c>
    </row>
    <row r="52" spans="1:15" x14ac:dyDescent="0.3">
      <c r="A52" s="51"/>
      <c r="B52" s="51"/>
      <c r="C52" s="51"/>
      <c r="D52" s="25" t="s">
        <v>85</v>
      </c>
      <c r="E52" s="20">
        <v>121</v>
      </c>
      <c r="F52" s="54"/>
      <c r="G52" s="20">
        <v>116</v>
      </c>
      <c r="H52" s="54"/>
      <c r="I52" s="27">
        <f t="shared" si="2"/>
        <v>0.95867768595041325</v>
      </c>
      <c r="J52" s="55"/>
      <c r="K52" s="20"/>
      <c r="L52" s="20"/>
      <c r="M52" s="54"/>
      <c r="N52" s="7">
        <f t="shared" si="1"/>
        <v>0</v>
      </c>
      <c r="O52" s="23" t="e">
        <f t="shared" si="0"/>
        <v>#DIV/0!</v>
      </c>
    </row>
    <row r="53" spans="1:15" x14ac:dyDescent="0.3">
      <c r="A53" s="51"/>
      <c r="B53" s="51"/>
      <c r="C53" s="51"/>
      <c r="D53" s="25" t="s">
        <v>86</v>
      </c>
      <c r="E53" s="20">
        <v>65</v>
      </c>
      <c r="F53" s="54"/>
      <c r="G53" s="20">
        <v>62</v>
      </c>
      <c r="H53" s="54"/>
      <c r="I53" s="27">
        <f t="shared" si="2"/>
        <v>0.9538461538461539</v>
      </c>
      <c r="J53" s="55"/>
      <c r="K53" s="20"/>
      <c r="L53" s="20"/>
      <c r="M53" s="54"/>
      <c r="N53" s="7">
        <f t="shared" si="1"/>
        <v>0</v>
      </c>
      <c r="O53" s="23" t="e">
        <f t="shared" si="0"/>
        <v>#DIV/0!</v>
      </c>
    </row>
    <row r="54" spans="1:15" x14ac:dyDescent="0.3">
      <c r="A54" s="51"/>
      <c r="B54" s="51"/>
      <c r="C54" s="51"/>
      <c r="D54" s="25" t="s">
        <v>87</v>
      </c>
      <c r="E54" s="20">
        <v>25</v>
      </c>
      <c r="F54" s="54"/>
      <c r="G54" s="20">
        <v>23</v>
      </c>
      <c r="H54" s="54"/>
      <c r="I54" s="28">
        <f t="shared" si="2"/>
        <v>0.92</v>
      </c>
      <c r="J54" s="55"/>
      <c r="K54" s="20"/>
      <c r="L54" s="20"/>
      <c r="M54" s="54"/>
      <c r="N54" s="7">
        <f t="shared" si="1"/>
        <v>0</v>
      </c>
      <c r="O54" s="23" t="e">
        <f t="shared" si="0"/>
        <v>#DIV/0!</v>
      </c>
    </row>
    <row r="55" spans="1:15" x14ac:dyDescent="0.3">
      <c r="A55" s="51"/>
      <c r="B55" s="51"/>
      <c r="C55" s="51"/>
      <c r="D55" s="25" t="s">
        <v>69</v>
      </c>
      <c r="E55" s="20">
        <v>28</v>
      </c>
      <c r="F55" s="48"/>
      <c r="G55" s="20">
        <v>28</v>
      </c>
      <c r="H55" s="48"/>
      <c r="I55" s="27">
        <f t="shared" si="2"/>
        <v>1</v>
      </c>
      <c r="J55" s="50"/>
      <c r="K55" s="20"/>
      <c r="L55" s="20"/>
      <c r="M55" s="48"/>
      <c r="N55" s="7">
        <f t="shared" si="1"/>
        <v>0</v>
      </c>
      <c r="O55" s="23" t="e">
        <f t="shared" si="0"/>
        <v>#DIV/0!</v>
      </c>
    </row>
    <row r="56" spans="1:15" x14ac:dyDescent="0.3">
      <c r="A56" s="42" t="s">
        <v>36</v>
      </c>
      <c r="B56" s="51" t="s">
        <v>3</v>
      </c>
      <c r="C56" s="51" t="s">
        <v>18</v>
      </c>
      <c r="D56" s="25" t="s">
        <v>88</v>
      </c>
      <c r="E56" s="20">
        <v>27</v>
      </c>
      <c r="F56" s="47">
        <f>SUM(E56:E65)</f>
        <v>340</v>
      </c>
      <c r="G56" s="20">
        <v>25</v>
      </c>
      <c r="H56" s="47">
        <f>SUM(G56:G65)</f>
        <v>291</v>
      </c>
      <c r="I56" s="28">
        <f t="shared" si="2"/>
        <v>0.92592592592592593</v>
      </c>
      <c r="J56" s="74">
        <f>H56/F56</f>
        <v>0.85588235294117643</v>
      </c>
      <c r="K56" s="20"/>
      <c r="L56" s="20"/>
      <c r="M56" s="47">
        <f>SUM(L56:L65)</f>
        <v>0</v>
      </c>
      <c r="N56" s="7">
        <f t="shared" si="1"/>
        <v>0</v>
      </c>
      <c r="O56" s="23" t="e">
        <f t="shared" si="0"/>
        <v>#DIV/0!</v>
      </c>
    </row>
    <row r="57" spans="1:15" x14ac:dyDescent="0.3">
      <c r="A57" s="43"/>
      <c r="B57" s="51"/>
      <c r="C57" s="51"/>
      <c r="D57" s="25" t="s">
        <v>89</v>
      </c>
      <c r="E57" s="20">
        <v>26</v>
      </c>
      <c r="F57" s="54"/>
      <c r="G57" s="20">
        <v>26</v>
      </c>
      <c r="H57" s="54"/>
      <c r="I57" s="27">
        <f t="shared" si="2"/>
        <v>1</v>
      </c>
      <c r="J57" s="76"/>
      <c r="K57" s="20"/>
      <c r="L57" s="20"/>
      <c r="M57" s="54"/>
      <c r="N57" s="7">
        <f t="shared" si="1"/>
        <v>0</v>
      </c>
      <c r="O57" s="23" t="e">
        <f t="shared" si="0"/>
        <v>#DIV/0!</v>
      </c>
    </row>
    <row r="58" spans="1:15" x14ac:dyDescent="0.3">
      <c r="A58" s="43"/>
      <c r="B58" s="51"/>
      <c r="C58" s="51"/>
      <c r="D58" s="25" t="s">
        <v>90</v>
      </c>
      <c r="E58" s="20">
        <v>34</v>
      </c>
      <c r="F58" s="54"/>
      <c r="G58" s="20">
        <v>34</v>
      </c>
      <c r="H58" s="54"/>
      <c r="I58" s="27">
        <f t="shared" si="2"/>
        <v>1</v>
      </c>
      <c r="J58" s="76"/>
      <c r="K58" s="20"/>
      <c r="L58" s="20"/>
      <c r="M58" s="54"/>
      <c r="N58" s="7">
        <f t="shared" si="1"/>
        <v>0</v>
      </c>
      <c r="O58" s="23" t="e">
        <f t="shared" si="0"/>
        <v>#DIV/0!</v>
      </c>
    </row>
    <row r="59" spans="1:15" x14ac:dyDescent="0.3">
      <c r="A59" s="43"/>
      <c r="B59" s="51"/>
      <c r="C59" s="51"/>
      <c r="D59" s="25" t="s">
        <v>91</v>
      </c>
      <c r="E59" s="20">
        <v>50</v>
      </c>
      <c r="F59" s="54"/>
      <c r="G59" s="20">
        <v>49</v>
      </c>
      <c r="H59" s="54"/>
      <c r="I59" s="27">
        <f t="shared" si="2"/>
        <v>0.98</v>
      </c>
      <c r="J59" s="76"/>
      <c r="K59" s="20"/>
      <c r="L59" s="20"/>
      <c r="M59" s="54"/>
      <c r="N59" s="7">
        <f t="shared" si="1"/>
        <v>0</v>
      </c>
      <c r="O59" s="23" t="e">
        <f t="shared" si="0"/>
        <v>#DIV/0!</v>
      </c>
    </row>
    <row r="60" spans="1:15" x14ac:dyDescent="0.3">
      <c r="A60" s="43"/>
      <c r="B60" s="51"/>
      <c r="C60" s="51"/>
      <c r="D60" s="25" t="s">
        <v>92</v>
      </c>
      <c r="E60" s="20">
        <v>44</v>
      </c>
      <c r="F60" s="54"/>
      <c r="G60" s="20">
        <v>37</v>
      </c>
      <c r="H60" s="54"/>
      <c r="I60" s="28">
        <f t="shared" si="2"/>
        <v>0.84090909090909094</v>
      </c>
      <c r="J60" s="76"/>
      <c r="K60" s="20"/>
      <c r="L60" s="20"/>
      <c r="M60" s="54"/>
      <c r="N60" s="7">
        <f t="shared" si="1"/>
        <v>0</v>
      </c>
      <c r="O60" s="23" t="e">
        <f t="shared" si="0"/>
        <v>#DIV/0!</v>
      </c>
    </row>
    <row r="61" spans="1:15" x14ac:dyDescent="0.3">
      <c r="A61" s="43"/>
      <c r="B61" s="51"/>
      <c r="C61" s="51"/>
      <c r="D61" s="25" t="s">
        <v>93</v>
      </c>
      <c r="E61" s="20">
        <v>33</v>
      </c>
      <c r="F61" s="54"/>
      <c r="G61" s="20">
        <v>30</v>
      </c>
      <c r="H61" s="54"/>
      <c r="I61" s="27">
        <f t="shared" si="2"/>
        <v>0.90909090909090906</v>
      </c>
      <c r="J61" s="76"/>
      <c r="K61" s="20"/>
      <c r="L61" s="20"/>
      <c r="M61" s="54"/>
      <c r="N61" s="7">
        <f t="shared" si="1"/>
        <v>0</v>
      </c>
      <c r="O61" s="23" t="e">
        <f t="shared" si="0"/>
        <v>#DIV/0!</v>
      </c>
    </row>
    <row r="62" spans="1:15" x14ac:dyDescent="0.3">
      <c r="A62" s="43"/>
      <c r="B62" s="51"/>
      <c r="C62" s="51"/>
      <c r="D62" s="25" t="s">
        <v>94</v>
      </c>
      <c r="E62" s="20">
        <v>20</v>
      </c>
      <c r="F62" s="54"/>
      <c r="G62" s="20">
        <v>14</v>
      </c>
      <c r="H62" s="54"/>
      <c r="I62" s="28">
        <f t="shared" si="2"/>
        <v>0.7</v>
      </c>
      <c r="J62" s="76"/>
      <c r="K62" s="20"/>
      <c r="L62" s="20"/>
      <c r="M62" s="54"/>
      <c r="N62" s="7">
        <f t="shared" si="1"/>
        <v>0</v>
      </c>
      <c r="O62" s="23" t="e">
        <f t="shared" si="0"/>
        <v>#DIV/0!</v>
      </c>
    </row>
    <row r="63" spans="1:15" x14ac:dyDescent="0.3">
      <c r="A63" s="43"/>
      <c r="B63" s="51"/>
      <c r="C63" s="51"/>
      <c r="D63" s="25" t="s">
        <v>95</v>
      </c>
      <c r="E63" s="20">
        <v>39</v>
      </c>
      <c r="F63" s="54"/>
      <c r="G63" s="20">
        <v>28</v>
      </c>
      <c r="H63" s="54"/>
      <c r="I63" s="28">
        <f t="shared" si="2"/>
        <v>0.71794871794871795</v>
      </c>
      <c r="J63" s="76"/>
      <c r="K63" s="20"/>
      <c r="L63" s="20"/>
      <c r="M63" s="54"/>
      <c r="N63" s="7">
        <f t="shared" si="1"/>
        <v>0</v>
      </c>
      <c r="O63" s="23" t="e">
        <f t="shared" si="0"/>
        <v>#DIV/0!</v>
      </c>
    </row>
    <row r="64" spans="1:15" x14ac:dyDescent="0.3">
      <c r="A64" s="43"/>
      <c r="B64" s="51"/>
      <c r="C64" s="51"/>
      <c r="D64" s="25" t="s">
        <v>96</v>
      </c>
      <c r="E64" s="20">
        <v>42</v>
      </c>
      <c r="F64" s="54"/>
      <c r="G64" s="20">
        <v>27</v>
      </c>
      <c r="H64" s="54"/>
      <c r="I64" s="28">
        <f t="shared" si="2"/>
        <v>0.6428571428571429</v>
      </c>
      <c r="J64" s="76"/>
      <c r="K64" s="20"/>
      <c r="L64" s="20"/>
      <c r="M64" s="54"/>
      <c r="N64" s="7">
        <f t="shared" si="1"/>
        <v>0</v>
      </c>
      <c r="O64" s="23" t="e">
        <f t="shared" si="0"/>
        <v>#DIV/0!</v>
      </c>
    </row>
    <row r="65" spans="1:15" x14ac:dyDescent="0.3">
      <c r="A65" s="43"/>
      <c r="B65" s="51"/>
      <c r="C65" s="51"/>
      <c r="D65" s="25" t="s">
        <v>70</v>
      </c>
      <c r="E65" s="20">
        <v>25</v>
      </c>
      <c r="F65" s="48"/>
      <c r="G65" s="20">
        <v>21</v>
      </c>
      <c r="H65" s="48"/>
      <c r="I65" s="28">
        <f t="shared" si="2"/>
        <v>0.84</v>
      </c>
      <c r="J65" s="75"/>
      <c r="K65" s="20"/>
      <c r="L65" s="20"/>
      <c r="M65" s="48"/>
      <c r="N65" s="7">
        <f t="shared" si="1"/>
        <v>0</v>
      </c>
      <c r="O65" s="23" t="e">
        <f t="shared" si="0"/>
        <v>#DIV/0!</v>
      </c>
    </row>
    <row r="66" spans="1:15" x14ac:dyDescent="0.3">
      <c r="A66" s="44"/>
      <c r="B66" s="25" t="s">
        <v>20</v>
      </c>
      <c r="C66" s="56"/>
      <c r="D66" s="57"/>
      <c r="E66" s="45">
        <v>230</v>
      </c>
      <c r="F66" s="47">
        <f>E66</f>
        <v>230</v>
      </c>
      <c r="G66" s="20">
        <v>7</v>
      </c>
      <c r="H66" s="47">
        <f>G67+G66</f>
        <v>216</v>
      </c>
      <c r="I66" s="74">
        <f>(G67+G66)/E66</f>
        <v>0.93913043478260871</v>
      </c>
      <c r="J66" s="74">
        <f>H66/F66</f>
        <v>0.93913043478260871</v>
      </c>
      <c r="K66" s="45"/>
      <c r="L66" s="20"/>
      <c r="M66" s="47">
        <f>L67+L66</f>
        <v>0</v>
      </c>
      <c r="N66" s="47">
        <f>K66-L67-L66</f>
        <v>0</v>
      </c>
      <c r="O66" s="23" t="e">
        <f t="shared" si="0"/>
        <v>#DIV/0!</v>
      </c>
    </row>
    <row r="67" spans="1:15" ht="15.6" customHeight="1" x14ac:dyDescent="0.3">
      <c r="A67" s="52" t="s">
        <v>19</v>
      </c>
      <c r="B67" s="25" t="s">
        <v>20</v>
      </c>
      <c r="C67" s="58"/>
      <c r="D67" s="59"/>
      <c r="E67" s="46"/>
      <c r="F67" s="48"/>
      <c r="G67" s="20">
        <v>209</v>
      </c>
      <c r="H67" s="48"/>
      <c r="I67" s="75"/>
      <c r="J67" s="75"/>
      <c r="K67" s="46"/>
      <c r="L67" s="20"/>
      <c r="M67" s="48"/>
      <c r="N67" s="48"/>
      <c r="O67" s="23" t="e">
        <f t="shared" si="0"/>
        <v>#DIV/0!</v>
      </c>
    </row>
    <row r="68" spans="1:15" x14ac:dyDescent="0.3">
      <c r="A68" s="53"/>
      <c r="B68" s="25" t="s">
        <v>21</v>
      </c>
      <c r="C68" s="58"/>
      <c r="D68" s="59"/>
      <c r="E68" s="20">
        <v>78</v>
      </c>
      <c r="F68" s="7">
        <f t="shared" ref="F68:H71" si="3">E68</f>
        <v>78</v>
      </c>
      <c r="G68" s="20">
        <v>76</v>
      </c>
      <c r="H68" s="7">
        <f t="shared" si="3"/>
        <v>76</v>
      </c>
      <c r="I68" s="27">
        <f t="shared" si="2"/>
        <v>0.97435897435897434</v>
      </c>
      <c r="J68" s="27">
        <f t="shared" si="2"/>
        <v>0.97435897435897434</v>
      </c>
      <c r="K68" s="20"/>
      <c r="L68" s="20"/>
      <c r="M68" s="7">
        <f t="shared" ref="M68:M71" si="4">L68</f>
        <v>0</v>
      </c>
      <c r="N68" s="7">
        <f t="shared" si="1"/>
        <v>0</v>
      </c>
      <c r="O68" s="23" t="e">
        <f t="shared" si="0"/>
        <v>#DIV/0!</v>
      </c>
    </row>
    <row r="69" spans="1:15" x14ac:dyDescent="0.3">
      <c r="A69" s="53"/>
      <c r="B69" s="25" t="s">
        <v>22</v>
      </c>
      <c r="C69" s="58"/>
      <c r="D69" s="59"/>
      <c r="E69" s="20">
        <v>155</v>
      </c>
      <c r="F69" s="7">
        <f t="shared" si="3"/>
        <v>155</v>
      </c>
      <c r="G69" s="20">
        <v>149</v>
      </c>
      <c r="H69" s="7">
        <f t="shared" si="3"/>
        <v>149</v>
      </c>
      <c r="I69" s="27">
        <f t="shared" si="2"/>
        <v>0.96129032258064517</v>
      </c>
      <c r="J69" s="27">
        <f t="shared" si="2"/>
        <v>0.96129032258064517</v>
      </c>
      <c r="K69" s="20"/>
      <c r="L69" s="20"/>
      <c r="M69" s="7">
        <f t="shared" si="4"/>
        <v>0</v>
      </c>
      <c r="N69" s="7">
        <f t="shared" si="1"/>
        <v>0</v>
      </c>
      <c r="O69" s="23" t="e">
        <f t="shared" ref="O69:O81" si="5">L69/K69</f>
        <v>#DIV/0!</v>
      </c>
    </row>
    <row r="70" spans="1:15" x14ac:dyDescent="0.3">
      <c r="A70" s="53"/>
      <c r="B70" s="25" t="s">
        <v>23</v>
      </c>
      <c r="C70" s="58"/>
      <c r="D70" s="59"/>
      <c r="E70" s="20">
        <v>92</v>
      </c>
      <c r="F70" s="7">
        <f t="shared" si="3"/>
        <v>92</v>
      </c>
      <c r="G70" s="20">
        <v>91</v>
      </c>
      <c r="H70" s="7">
        <f t="shared" si="3"/>
        <v>91</v>
      </c>
      <c r="I70" s="27">
        <f t="shared" si="2"/>
        <v>0.98913043478260865</v>
      </c>
      <c r="J70" s="27">
        <f t="shared" si="2"/>
        <v>0.98913043478260865</v>
      </c>
      <c r="K70" s="20"/>
      <c r="L70" s="20"/>
      <c r="M70" s="7">
        <f t="shared" si="4"/>
        <v>0</v>
      </c>
      <c r="N70" s="7">
        <f t="shared" si="1"/>
        <v>0</v>
      </c>
      <c r="O70" s="23" t="e">
        <f t="shared" si="5"/>
        <v>#DIV/0!</v>
      </c>
    </row>
    <row r="71" spans="1:15" x14ac:dyDescent="0.3">
      <c r="A71" s="51" t="s">
        <v>25</v>
      </c>
      <c r="B71" s="25" t="s">
        <v>24</v>
      </c>
      <c r="C71" s="58"/>
      <c r="D71" s="59"/>
      <c r="E71" s="20">
        <v>312</v>
      </c>
      <c r="F71" s="7">
        <f t="shared" si="3"/>
        <v>312</v>
      </c>
      <c r="G71" s="20">
        <v>0</v>
      </c>
      <c r="H71" s="7">
        <f t="shared" si="3"/>
        <v>0</v>
      </c>
      <c r="I71" s="28">
        <f t="shared" si="2"/>
        <v>0</v>
      </c>
      <c r="J71" s="28">
        <f t="shared" si="2"/>
        <v>0</v>
      </c>
      <c r="K71" s="20"/>
      <c r="L71" s="20"/>
      <c r="M71" s="7">
        <f t="shared" si="4"/>
        <v>0</v>
      </c>
      <c r="N71" s="7">
        <f t="shared" ref="N71:N81" si="6">K71-L71</f>
        <v>0</v>
      </c>
      <c r="O71" s="23" t="e">
        <f t="shared" si="5"/>
        <v>#DIV/0!</v>
      </c>
    </row>
    <row r="72" spans="1:15" x14ac:dyDescent="0.3">
      <c r="A72" s="51"/>
      <c r="B72" s="25" t="s">
        <v>26</v>
      </c>
      <c r="C72" s="58"/>
      <c r="D72" s="59"/>
      <c r="E72" s="45">
        <v>162</v>
      </c>
      <c r="F72" s="47">
        <f>E72</f>
        <v>162</v>
      </c>
      <c r="G72" s="20">
        <v>102</v>
      </c>
      <c r="H72" s="47">
        <f>G72+G73</f>
        <v>162</v>
      </c>
      <c r="I72" s="49">
        <f>(G72+G73)/E72</f>
        <v>1</v>
      </c>
      <c r="J72" s="49">
        <f>H72/F72</f>
        <v>1</v>
      </c>
      <c r="K72" s="45"/>
      <c r="L72" s="20"/>
      <c r="M72" s="47">
        <f>L72+L73</f>
        <v>0</v>
      </c>
      <c r="N72" s="47">
        <f>K72-L72-L73</f>
        <v>0</v>
      </c>
      <c r="O72" s="23" t="e">
        <f t="shared" si="5"/>
        <v>#DIV/0!</v>
      </c>
    </row>
    <row r="73" spans="1:15" x14ac:dyDescent="0.3">
      <c r="A73" s="51" t="s">
        <v>27</v>
      </c>
      <c r="B73" s="25" t="s">
        <v>26</v>
      </c>
      <c r="C73" s="58"/>
      <c r="D73" s="59"/>
      <c r="E73" s="46"/>
      <c r="F73" s="48"/>
      <c r="G73" s="20">
        <v>60</v>
      </c>
      <c r="H73" s="48"/>
      <c r="I73" s="50"/>
      <c r="J73" s="50"/>
      <c r="K73" s="46"/>
      <c r="L73" s="20"/>
      <c r="M73" s="48"/>
      <c r="N73" s="48"/>
      <c r="O73" s="23" t="e">
        <f t="shared" si="5"/>
        <v>#DIV/0!</v>
      </c>
    </row>
    <row r="74" spans="1:15" x14ac:dyDescent="0.3">
      <c r="A74" s="51"/>
      <c r="B74" s="25" t="s">
        <v>28</v>
      </c>
      <c r="C74" s="58"/>
      <c r="D74" s="59"/>
      <c r="E74" s="45">
        <v>222</v>
      </c>
      <c r="F74" s="47">
        <f>E74</f>
        <v>222</v>
      </c>
      <c r="G74" s="20">
        <v>199</v>
      </c>
      <c r="H74" s="47">
        <f>G74+G75</f>
        <v>199</v>
      </c>
      <c r="I74" s="49">
        <f>H74/E74</f>
        <v>0.89639639639639634</v>
      </c>
      <c r="J74" s="49">
        <f>H74/F74</f>
        <v>0.89639639639639634</v>
      </c>
      <c r="K74" s="45"/>
      <c r="L74" s="20"/>
      <c r="M74" s="47">
        <f>L74+L75</f>
        <v>0</v>
      </c>
      <c r="N74" s="47">
        <f>K74-L74-L75</f>
        <v>0</v>
      </c>
      <c r="O74" s="23" t="e">
        <f t="shared" si="5"/>
        <v>#DIV/0!</v>
      </c>
    </row>
    <row r="75" spans="1:15" x14ac:dyDescent="0.3">
      <c r="A75" s="25" t="s">
        <v>110</v>
      </c>
      <c r="B75" s="25" t="s">
        <v>28</v>
      </c>
      <c r="C75" s="58"/>
      <c r="D75" s="59"/>
      <c r="E75" s="46"/>
      <c r="F75" s="48"/>
      <c r="G75" s="20">
        <v>0</v>
      </c>
      <c r="H75" s="48"/>
      <c r="I75" s="50"/>
      <c r="J75" s="50"/>
      <c r="K75" s="46"/>
      <c r="L75" s="20"/>
      <c r="M75" s="48"/>
      <c r="N75" s="48"/>
      <c r="O75" s="23" t="e">
        <f t="shared" si="5"/>
        <v>#DIV/0!</v>
      </c>
    </row>
    <row r="76" spans="1:15" x14ac:dyDescent="0.3">
      <c r="A76" s="25" t="s">
        <v>97</v>
      </c>
      <c r="B76" s="25" t="s">
        <v>8</v>
      </c>
      <c r="C76" s="58"/>
      <c r="D76" s="59"/>
      <c r="E76" s="45">
        <v>204</v>
      </c>
      <c r="F76" s="47">
        <f>E76</f>
        <v>204</v>
      </c>
      <c r="G76" s="20">
        <v>140</v>
      </c>
      <c r="H76" s="47">
        <f>G76+G77</f>
        <v>202</v>
      </c>
      <c r="I76" s="49">
        <f>(G76+G77)/E76</f>
        <v>0.99019607843137258</v>
      </c>
      <c r="J76" s="49">
        <f>H76/F76</f>
        <v>0.99019607843137258</v>
      </c>
      <c r="K76" s="45"/>
      <c r="L76" s="20"/>
      <c r="M76" s="47">
        <f>L76+L77</f>
        <v>0</v>
      </c>
      <c r="N76" s="47">
        <f>K76-L76-L77</f>
        <v>0</v>
      </c>
      <c r="O76" s="23" t="e">
        <f t="shared" si="5"/>
        <v>#DIV/0!</v>
      </c>
    </row>
    <row r="77" spans="1:15" x14ac:dyDescent="0.3">
      <c r="A77" s="42" t="s">
        <v>29</v>
      </c>
      <c r="B77" s="25" t="s">
        <v>8</v>
      </c>
      <c r="C77" s="58"/>
      <c r="D77" s="59"/>
      <c r="E77" s="46"/>
      <c r="F77" s="48"/>
      <c r="G77" s="20">
        <v>62</v>
      </c>
      <c r="H77" s="48"/>
      <c r="I77" s="50"/>
      <c r="J77" s="50"/>
      <c r="K77" s="46"/>
      <c r="L77" s="20"/>
      <c r="M77" s="48"/>
      <c r="N77" s="48"/>
      <c r="O77" s="23" t="e">
        <f t="shared" si="5"/>
        <v>#DIV/0!</v>
      </c>
    </row>
    <row r="78" spans="1:15" x14ac:dyDescent="0.3">
      <c r="A78" s="43"/>
      <c r="B78" s="25" t="s">
        <v>30</v>
      </c>
      <c r="C78" s="58"/>
      <c r="D78" s="59"/>
      <c r="E78" s="20">
        <v>200</v>
      </c>
      <c r="F78" s="7">
        <f>E78</f>
        <v>200</v>
      </c>
      <c r="G78" s="20">
        <v>195</v>
      </c>
      <c r="H78" s="7">
        <f>G78</f>
        <v>195</v>
      </c>
      <c r="I78" s="27">
        <f t="shared" ref="I78:J80" si="7">G78/E78</f>
        <v>0.97499999999999998</v>
      </c>
      <c r="J78" s="27">
        <f>H78/F78</f>
        <v>0.97499999999999998</v>
      </c>
      <c r="K78" s="20"/>
      <c r="L78" s="20"/>
      <c r="M78" s="7">
        <f>L78</f>
        <v>0</v>
      </c>
      <c r="N78" s="7">
        <f>K78-L78</f>
        <v>0</v>
      </c>
      <c r="O78" s="23" t="e">
        <f t="shared" si="5"/>
        <v>#DIV/0!</v>
      </c>
    </row>
    <row r="79" spans="1:15" x14ac:dyDescent="0.3">
      <c r="A79" s="44"/>
      <c r="B79" s="25" t="s">
        <v>31</v>
      </c>
      <c r="C79" s="58"/>
      <c r="D79" s="59"/>
      <c r="E79" s="20">
        <v>97</v>
      </c>
      <c r="F79" s="7">
        <f>E79</f>
        <v>97</v>
      </c>
      <c r="G79" s="20">
        <v>70</v>
      </c>
      <c r="H79" s="7">
        <f t="shared" ref="F79:H81" si="8">G79</f>
        <v>70</v>
      </c>
      <c r="I79" s="28">
        <f t="shared" si="7"/>
        <v>0.72164948453608246</v>
      </c>
      <c r="J79" s="28">
        <f t="shared" si="7"/>
        <v>0.72164948453608246</v>
      </c>
      <c r="K79" s="20"/>
      <c r="L79" s="20"/>
      <c r="M79" s="7">
        <f t="shared" ref="M79:M81" si="9">L79</f>
        <v>0</v>
      </c>
      <c r="N79" s="7">
        <f t="shared" si="6"/>
        <v>0</v>
      </c>
      <c r="O79" s="23" t="e">
        <f t="shared" si="5"/>
        <v>#DIV/0!</v>
      </c>
    </row>
    <row r="80" spans="1:15" ht="15.05" customHeight="1" x14ac:dyDescent="0.3">
      <c r="A80" s="25" t="s">
        <v>32</v>
      </c>
      <c r="B80" s="25" t="s">
        <v>33</v>
      </c>
      <c r="C80" s="58"/>
      <c r="D80" s="59"/>
      <c r="E80" s="20">
        <v>46</v>
      </c>
      <c r="F80" s="7">
        <f t="shared" si="8"/>
        <v>46</v>
      </c>
      <c r="G80" s="20">
        <v>45</v>
      </c>
      <c r="H80" s="7">
        <f t="shared" si="8"/>
        <v>45</v>
      </c>
      <c r="I80" s="27">
        <f t="shared" si="7"/>
        <v>0.97826086956521741</v>
      </c>
      <c r="J80" s="27">
        <f t="shared" si="7"/>
        <v>0.97826086956521741</v>
      </c>
      <c r="K80" s="20"/>
      <c r="L80" s="20"/>
      <c r="M80" s="7">
        <f t="shared" si="9"/>
        <v>0</v>
      </c>
      <c r="N80" s="7">
        <f t="shared" si="6"/>
        <v>0</v>
      </c>
      <c r="O80" s="23" t="e">
        <f t="shared" si="5"/>
        <v>#DIV/0!</v>
      </c>
    </row>
    <row r="81" spans="1:24" x14ac:dyDescent="0.3">
      <c r="A81" s="25" t="s">
        <v>34</v>
      </c>
      <c r="B81" s="25" t="s">
        <v>35</v>
      </c>
      <c r="C81" s="60"/>
      <c r="D81" s="61"/>
      <c r="E81" s="20">
        <v>54</v>
      </c>
      <c r="F81" s="7">
        <f t="shared" si="8"/>
        <v>54</v>
      </c>
      <c r="G81" s="20">
        <v>0</v>
      </c>
      <c r="H81" s="7">
        <f t="shared" si="8"/>
        <v>0</v>
      </c>
      <c r="I81" s="27">
        <v>0</v>
      </c>
      <c r="J81" s="27">
        <v>0</v>
      </c>
      <c r="K81" s="20"/>
      <c r="L81" s="20"/>
      <c r="M81" s="7">
        <f t="shared" si="9"/>
        <v>0</v>
      </c>
      <c r="N81" s="7">
        <f t="shared" si="6"/>
        <v>0</v>
      </c>
      <c r="O81" s="23" t="e">
        <f t="shared" si="5"/>
        <v>#DIV/0!</v>
      </c>
    </row>
    <row r="82" spans="1:24" ht="229.85" customHeight="1" x14ac:dyDescent="0.3">
      <c r="A82" s="73" t="s">
        <v>103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</sheetData>
  <mergeCells count="102">
    <mergeCell ref="N76:N77"/>
    <mergeCell ref="A77:A79"/>
    <mergeCell ref="A82:N82"/>
    <mergeCell ref="F76:F77"/>
    <mergeCell ref="H76:H77"/>
    <mergeCell ref="I76:I77"/>
    <mergeCell ref="J76:J77"/>
    <mergeCell ref="K76:K77"/>
    <mergeCell ref="M76:M77"/>
    <mergeCell ref="N66:N67"/>
    <mergeCell ref="A67:A70"/>
    <mergeCell ref="A71:A72"/>
    <mergeCell ref="E72:E73"/>
    <mergeCell ref="F72:F73"/>
    <mergeCell ref="H72:H73"/>
    <mergeCell ref="I72:I73"/>
    <mergeCell ref="J72:J73"/>
    <mergeCell ref="K72:K73"/>
    <mergeCell ref="M72:M73"/>
    <mergeCell ref="A56:A66"/>
    <mergeCell ref="B56:B65"/>
    <mergeCell ref="N72:N73"/>
    <mergeCell ref="A73:A74"/>
    <mergeCell ref="E74:E75"/>
    <mergeCell ref="F74:F75"/>
    <mergeCell ref="H74:H75"/>
    <mergeCell ref="I74:I75"/>
    <mergeCell ref="J74:J75"/>
    <mergeCell ref="K74:K75"/>
    <mergeCell ref="M74:M75"/>
    <mergeCell ref="N74:N75"/>
    <mergeCell ref="M56:M65"/>
    <mergeCell ref="C66:D81"/>
    <mergeCell ref="E66:E67"/>
    <mergeCell ref="F66:F67"/>
    <mergeCell ref="H66:H67"/>
    <mergeCell ref="I66:I67"/>
    <mergeCell ref="J66:J67"/>
    <mergeCell ref="K66:K67"/>
    <mergeCell ref="M66:M67"/>
    <mergeCell ref="E76:E77"/>
    <mergeCell ref="C56:C65"/>
    <mergeCell ref="F56:F65"/>
    <mergeCell ref="H56:H65"/>
    <mergeCell ref="J56:J65"/>
    <mergeCell ref="J35:J42"/>
    <mergeCell ref="M35:M42"/>
    <mergeCell ref="M44:M49"/>
    <mergeCell ref="A50:A55"/>
    <mergeCell ref="B50:B55"/>
    <mergeCell ref="C50:C55"/>
    <mergeCell ref="F50:F55"/>
    <mergeCell ref="H50:H55"/>
    <mergeCell ref="J50:J55"/>
    <mergeCell ref="M50:M55"/>
    <mergeCell ref="A44:A49"/>
    <mergeCell ref="B44:B49"/>
    <mergeCell ref="C44:C49"/>
    <mergeCell ref="F44:F49"/>
    <mergeCell ref="H44:H49"/>
    <mergeCell ref="J44:J49"/>
    <mergeCell ref="M14:M20"/>
    <mergeCell ref="A21:A43"/>
    <mergeCell ref="B21:B29"/>
    <mergeCell ref="C21:C29"/>
    <mergeCell ref="F21:F29"/>
    <mergeCell ref="H21:H29"/>
    <mergeCell ref="J21:J29"/>
    <mergeCell ref="M21:M29"/>
    <mergeCell ref="B30:B34"/>
    <mergeCell ref="C30:C34"/>
    <mergeCell ref="A14:A20"/>
    <mergeCell ref="B14:B20"/>
    <mergeCell ref="C14:C20"/>
    <mergeCell ref="F14:F20"/>
    <mergeCell ref="H14:H20"/>
    <mergeCell ref="J14:J20"/>
    <mergeCell ref="F30:F34"/>
    <mergeCell ref="H30:H34"/>
    <mergeCell ref="J30:J34"/>
    <mergeCell ref="M30:M34"/>
    <mergeCell ref="B35:B42"/>
    <mergeCell ref="C35:C42"/>
    <mergeCell ref="F35:F42"/>
    <mergeCell ref="H35:H42"/>
    <mergeCell ref="M5:M7"/>
    <mergeCell ref="B9:B12"/>
    <mergeCell ref="C9:C12"/>
    <mergeCell ref="F9:F12"/>
    <mergeCell ref="H9:H12"/>
    <mergeCell ref="J9:J12"/>
    <mergeCell ref="M9:M12"/>
    <mergeCell ref="A1:O1"/>
    <mergeCell ref="A2:D2"/>
    <mergeCell ref="E2:J2"/>
    <mergeCell ref="K2:O2"/>
    <mergeCell ref="A5:A13"/>
    <mergeCell ref="B5:B7"/>
    <mergeCell ref="C5:C7"/>
    <mergeCell ref="F5:F7"/>
    <mergeCell ref="H5:H7"/>
    <mergeCell ref="J5:J7"/>
  </mergeCells>
  <phoneticPr fontId="2" type="noConversion"/>
  <conditionalFormatting sqref="O4:O81">
    <cfRule type="cellIs" dxfId="2" priority="3" operator="lessThan">
      <formula>0.95</formula>
    </cfRule>
  </conditionalFormatting>
  <conditionalFormatting sqref="I5:J81">
    <cfRule type="expression" dxfId="1" priority="1">
      <formula>"&lt;=95%"</formula>
    </cfRule>
  </conditionalFormatting>
  <pageMargins left="0.7" right="0.7" top="0.75" bottom="0.75" header="0.3" footer="0.3"/>
  <pageSetup paperSize="8" scale="68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zoomScale="70" zoomScaleNormal="70" workbookViewId="0">
      <selection activeCell="H21" sqref="H21:H29"/>
    </sheetView>
  </sheetViews>
  <sheetFormatPr defaultColWidth="8.8984375" defaultRowHeight="15.6" x14ac:dyDescent="0.3"/>
  <cols>
    <col min="1" max="1" width="48.19921875" style="2" bestFit="1" customWidth="1"/>
    <col min="2" max="2" width="10.69921875" style="2" bestFit="1" customWidth="1"/>
    <col min="3" max="3" width="6.3984375" style="2" bestFit="1" customWidth="1"/>
    <col min="4" max="4" width="8.19921875" style="2" bestFit="1" customWidth="1"/>
    <col min="5" max="6" width="10.3984375" style="2" customWidth="1"/>
    <col min="7" max="8" width="9.69921875" style="2" customWidth="1"/>
    <col min="9" max="9" width="11" style="2" customWidth="1"/>
    <col min="10" max="10" width="9.3984375" style="2" customWidth="1"/>
    <col min="11" max="11" width="18" style="2" customWidth="1"/>
    <col min="12" max="12" width="9.69921875" style="2" bestFit="1" customWidth="1"/>
    <col min="13" max="13" width="10.3984375" style="2" customWidth="1"/>
    <col min="14" max="14" width="12.19921875" style="2" bestFit="1" customWidth="1"/>
    <col min="15" max="15" width="13.3984375" style="2" customWidth="1"/>
    <col min="16" max="16384" width="8.8984375" style="2"/>
  </cols>
  <sheetData>
    <row r="1" spans="1:19" ht="84.65" customHeight="1" x14ac:dyDescent="0.3">
      <c r="A1" s="72" t="s">
        <v>108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4"/>
      <c r="Q1" s="14"/>
      <c r="R1" s="14"/>
      <c r="S1" s="14"/>
    </row>
    <row r="2" spans="1:19" ht="28.25" customHeight="1" x14ac:dyDescent="0.3">
      <c r="A2" s="69"/>
      <c r="B2" s="70"/>
      <c r="C2" s="70"/>
      <c r="D2" s="71"/>
      <c r="E2" s="69" t="s">
        <v>112</v>
      </c>
      <c r="F2" s="70"/>
      <c r="G2" s="70"/>
      <c r="H2" s="70"/>
      <c r="I2" s="70"/>
      <c r="J2" s="71"/>
      <c r="K2" s="72" t="s">
        <v>113</v>
      </c>
      <c r="L2" s="72"/>
      <c r="M2" s="72"/>
      <c r="N2" s="72"/>
      <c r="O2" s="72"/>
      <c r="P2" s="14"/>
      <c r="Q2" s="14"/>
      <c r="R2" s="14"/>
      <c r="S2" s="14"/>
    </row>
    <row r="3" spans="1:19" ht="31.2" x14ac:dyDescent="0.3">
      <c r="A3" s="9" t="s">
        <v>0</v>
      </c>
      <c r="B3" s="9" t="s">
        <v>1</v>
      </c>
      <c r="C3" s="9" t="s">
        <v>2</v>
      </c>
      <c r="D3" s="9" t="s">
        <v>99</v>
      </c>
      <c r="E3" s="12" t="s">
        <v>101</v>
      </c>
      <c r="F3" s="12" t="s">
        <v>104</v>
      </c>
      <c r="G3" s="13" t="s">
        <v>100</v>
      </c>
      <c r="H3" s="13" t="s">
        <v>104</v>
      </c>
      <c r="I3" s="18" t="s">
        <v>106</v>
      </c>
      <c r="J3" s="18" t="s">
        <v>107</v>
      </c>
      <c r="K3" s="12" t="s">
        <v>114</v>
      </c>
      <c r="L3" s="13" t="s">
        <v>100</v>
      </c>
      <c r="M3" s="12" t="s">
        <v>104</v>
      </c>
      <c r="N3" s="13" t="s">
        <v>102</v>
      </c>
      <c r="O3" s="17" t="s">
        <v>105</v>
      </c>
    </row>
    <row r="4" spans="1:19" x14ac:dyDescent="0.3">
      <c r="A4" s="10"/>
      <c r="B4" s="10"/>
      <c r="C4" s="10"/>
      <c r="D4" s="10"/>
      <c r="E4" s="11"/>
      <c r="F4" s="11">
        <f>SUM(F5:F81)</f>
        <v>4351</v>
      </c>
      <c r="G4" s="11"/>
      <c r="H4" s="11">
        <f>SUM(H5:H81)</f>
        <v>3666</v>
      </c>
      <c r="I4" s="11"/>
      <c r="J4" s="16">
        <f>H4/F4</f>
        <v>0.84256492760284996</v>
      </c>
      <c r="K4" s="11">
        <f>SUM(K5:K81)</f>
        <v>604</v>
      </c>
      <c r="L4" s="11">
        <f>SUM(L5:L81)</f>
        <v>487</v>
      </c>
      <c r="M4" s="11">
        <f>SUM(M5:M81)</f>
        <v>487</v>
      </c>
      <c r="N4" s="15">
        <f>SUM(N5:N81)</f>
        <v>117</v>
      </c>
      <c r="O4" s="23">
        <f>L4/K4</f>
        <v>0.80629139072847678</v>
      </c>
    </row>
    <row r="5" spans="1:19" x14ac:dyDescent="0.3">
      <c r="A5" s="51" t="s">
        <v>97</v>
      </c>
      <c r="B5" s="51" t="s">
        <v>3</v>
      </c>
      <c r="C5" s="51" t="s">
        <v>4</v>
      </c>
      <c r="D5" s="1" t="s">
        <v>50</v>
      </c>
      <c r="E5" s="3">
        <v>40</v>
      </c>
      <c r="F5" s="47">
        <f>SUM(E5:E7)</f>
        <v>109</v>
      </c>
      <c r="G5" s="3">
        <v>40</v>
      </c>
      <c r="H5" s="47">
        <f>SUM(G5:G7)</f>
        <v>108</v>
      </c>
      <c r="I5" s="5">
        <f>G5/E5</f>
        <v>1</v>
      </c>
      <c r="J5" s="77">
        <f>H5/F5</f>
        <v>0.99082568807339455</v>
      </c>
      <c r="K5" s="3">
        <v>7</v>
      </c>
      <c r="L5" s="3">
        <v>7</v>
      </c>
      <c r="M5" s="47">
        <f>SUM(L5:L7)</f>
        <v>20</v>
      </c>
      <c r="N5" s="7">
        <f>K5-L5</f>
        <v>0</v>
      </c>
      <c r="O5" s="23">
        <f t="shared" ref="O5:O68" si="0">L5/K5</f>
        <v>1</v>
      </c>
    </row>
    <row r="6" spans="1:19" x14ac:dyDescent="0.3">
      <c r="A6" s="51"/>
      <c r="B6" s="51"/>
      <c r="C6" s="51"/>
      <c r="D6" s="1" t="s">
        <v>48</v>
      </c>
      <c r="E6" s="3">
        <v>14</v>
      </c>
      <c r="F6" s="54"/>
      <c r="G6" s="3">
        <v>14</v>
      </c>
      <c r="H6" s="54"/>
      <c r="I6" s="5">
        <f>G6/E6</f>
        <v>1</v>
      </c>
      <c r="J6" s="78"/>
      <c r="K6" s="3">
        <v>3</v>
      </c>
      <c r="L6" s="3">
        <v>3</v>
      </c>
      <c r="M6" s="54"/>
      <c r="N6" s="7">
        <f t="shared" ref="N6:N70" si="1">K6-L6</f>
        <v>0</v>
      </c>
      <c r="O6" s="23">
        <f t="shared" si="0"/>
        <v>1</v>
      </c>
    </row>
    <row r="7" spans="1:19" x14ac:dyDescent="0.3">
      <c r="A7" s="51"/>
      <c r="B7" s="51"/>
      <c r="C7" s="51"/>
      <c r="D7" s="1" t="s">
        <v>49</v>
      </c>
      <c r="E7" s="3">
        <v>55</v>
      </c>
      <c r="F7" s="48"/>
      <c r="G7" s="3">
        <v>54</v>
      </c>
      <c r="H7" s="48"/>
      <c r="I7" s="5">
        <f t="shared" ref="I7:I71" si="2">G7/E7</f>
        <v>0.98181818181818181</v>
      </c>
      <c r="J7" s="79"/>
      <c r="K7" s="3">
        <v>10</v>
      </c>
      <c r="L7" s="3">
        <v>10</v>
      </c>
      <c r="M7" s="48"/>
      <c r="N7" s="7">
        <f t="shared" si="1"/>
        <v>0</v>
      </c>
      <c r="O7" s="23">
        <f t="shared" si="0"/>
        <v>1</v>
      </c>
    </row>
    <row r="8" spans="1:19" x14ac:dyDescent="0.3">
      <c r="A8" s="51"/>
      <c r="B8" s="1" t="s">
        <v>3</v>
      </c>
      <c r="C8" s="1" t="s">
        <v>5</v>
      </c>
      <c r="D8" s="1" t="s">
        <v>47</v>
      </c>
      <c r="E8" s="3">
        <v>117</v>
      </c>
      <c r="F8" s="7">
        <f>E8</f>
        <v>117</v>
      </c>
      <c r="G8" s="3">
        <v>103</v>
      </c>
      <c r="H8" s="7">
        <f>G8</f>
        <v>103</v>
      </c>
      <c r="I8" s="22">
        <f t="shared" si="2"/>
        <v>0.88034188034188032</v>
      </c>
      <c r="J8" s="22">
        <f>H8/F8</f>
        <v>0.88034188034188032</v>
      </c>
      <c r="K8" s="3">
        <v>10</v>
      </c>
      <c r="L8" s="3">
        <v>5</v>
      </c>
      <c r="M8" s="7">
        <f>L8</f>
        <v>5</v>
      </c>
      <c r="N8" s="7">
        <f t="shared" si="1"/>
        <v>5</v>
      </c>
      <c r="O8" s="23">
        <f t="shared" si="0"/>
        <v>0.5</v>
      </c>
    </row>
    <row r="9" spans="1:19" x14ac:dyDescent="0.3">
      <c r="A9" s="51"/>
      <c r="B9" s="51" t="s">
        <v>3</v>
      </c>
      <c r="C9" s="51" t="s">
        <v>6</v>
      </c>
      <c r="D9" s="1" t="s">
        <v>44</v>
      </c>
      <c r="E9" s="3">
        <v>37</v>
      </c>
      <c r="F9" s="47">
        <f>SUM(E9:E12)</f>
        <v>154</v>
      </c>
      <c r="G9" s="3">
        <v>36</v>
      </c>
      <c r="H9" s="47">
        <f>SUM(G9:G12)</f>
        <v>149</v>
      </c>
      <c r="I9" s="5">
        <f t="shared" si="2"/>
        <v>0.97297297297297303</v>
      </c>
      <c r="J9" s="77">
        <f>H9/F9</f>
        <v>0.96753246753246758</v>
      </c>
      <c r="K9" s="3">
        <v>6</v>
      </c>
      <c r="L9" s="3">
        <v>6</v>
      </c>
      <c r="M9" s="47">
        <f>SUM(L9:L12)</f>
        <v>20</v>
      </c>
      <c r="N9" s="7">
        <f t="shared" si="1"/>
        <v>0</v>
      </c>
      <c r="O9" s="23">
        <f t="shared" si="0"/>
        <v>1</v>
      </c>
    </row>
    <row r="10" spans="1:19" x14ac:dyDescent="0.3">
      <c r="A10" s="51"/>
      <c r="B10" s="51"/>
      <c r="C10" s="51"/>
      <c r="D10" s="1" t="s">
        <v>45</v>
      </c>
      <c r="E10" s="3">
        <v>53</v>
      </c>
      <c r="F10" s="54"/>
      <c r="G10" s="3">
        <v>50</v>
      </c>
      <c r="H10" s="54"/>
      <c r="I10" s="22">
        <f t="shared" si="2"/>
        <v>0.94339622641509435</v>
      </c>
      <c r="J10" s="78"/>
      <c r="K10" s="3">
        <v>9</v>
      </c>
      <c r="L10" s="3">
        <v>9</v>
      </c>
      <c r="M10" s="54"/>
      <c r="N10" s="7">
        <f t="shared" si="1"/>
        <v>0</v>
      </c>
      <c r="O10" s="23">
        <f t="shared" si="0"/>
        <v>1</v>
      </c>
    </row>
    <row r="11" spans="1:19" x14ac:dyDescent="0.3">
      <c r="A11" s="51"/>
      <c r="B11" s="51"/>
      <c r="C11" s="51"/>
      <c r="D11" s="1" t="s">
        <v>51</v>
      </c>
      <c r="E11" s="6">
        <v>23</v>
      </c>
      <c r="F11" s="54"/>
      <c r="G11" s="3">
        <v>22</v>
      </c>
      <c r="H11" s="54"/>
      <c r="I11" s="5">
        <f t="shared" si="2"/>
        <v>0.95652173913043481</v>
      </c>
      <c r="J11" s="78"/>
      <c r="K11" s="3">
        <v>1</v>
      </c>
      <c r="L11" s="3">
        <v>1</v>
      </c>
      <c r="M11" s="54"/>
      <c r="N11" s="7">
        <f t="shared" si="1"/>
        <v>0</v>
      </c>
      <c r="O11" s="23">
        <f t="shared" si="0"/>
        <v>1</v>
      </c>
    </row>
    <row r="12" spans="1:19" x14ac:dyDescent="0.3">
      <c r="A12" s="51"/>
      <c r="B12" s="51"/>
      <c r="C12" s="51"/>
      <c r="D12" s="1" t="s">
        <v>46</v>
      </c>
      <c r="E12" s="3">
        <v>41</v>
      </c>
      <c r="F12" s="48"/>
      <c r="G12" s="3">
        <v>41</v>
      </c>
      <c r="H12" s="48"/>
      <c r="I12" s="5">
        <f t="shared" si="2"/>
        <v>1</v>
      </c>
      <c r="J12" s="79"/>
      <c r="K12" s="3">
        <v>4</v>
      </c>
      <c r="L12" s="3">
        <v>4</v>
      </c>
      <c r="M12" s="48"/>
      <c r="N12" s="7">
        <f t="shared" si="1"/>
        <v>0</v>
      </c>
      <c r="O12" s="23">
        <f t="shared" si="0"/>
        <v>1</v>
      </c>
    </row>
    <row r="13" spans="1:19" x14ac:dyDescent="0.3">
      <c r="A13" s="51"/>
      <c r="B13" s="1" t="s">
        <v>7</v>
      </c>
      <c r="C13" s="1"/>
      <c r="D13" s="1"/>
      <c r="E13" s="3">
        <v>247</v>
      </c>
      <c r="F13" s="7">
        <f>E13</f>
        <v>247</v>
      </c>
      <c r="G13" s="3">
        <v>242</v>
      </c>
      <c r="H13" s="7">
        <f>G13</f>
        <v>242</v>
      </c>
      <c r="I13" s="5">
        <f t="shared" si="2"/>
        <v>0.97975708502024295</v>
      </c>
      <c r="J13" s="19">
        <f>H13/F13</f>
        <v>0.97975708502024295</v>
      </c>
      <c r="K13" s="3">
        <v>34</v>
      </c>
      <c r="L13" s="3">
        <v>34</v>
      </c>
      <c r="M13" s="7">
        <f>L13</f>
        <v>34</v>
      </c>
      <c r="N13" s="7">
        <f t="shared" si="1"/>
        <v>0</v>
      </c>
      <c r="O13" s="23">
        <f t="shared" si="0"/>
        <v>1</v>
      </c>
    </row>
    <row r="14" spans="1:19" ht="16.25" customHeight="1" x14ac:dyDescent="0.3">
      <c r="A14" s="52" t="s">
        <v>9</v>
      </c>
      <c r="B14" s="42" t="s">
        <v>3</v>
      </c>
      <c r="C14" s="42" t="s">
        <v>10</v>
      </c>
      <c r="D14" s="1" t="s">
        <v>38</v>
      </c>
      <c r="E14" s="3">
        <v>22</v>
      </c>
      <c r="F14" s="47">
        <f>SUM(E14:E20)</f>
        <v>248</v>
      </c>
      <c r="G14" s="3">
        <v>17</v>
      </c>
      <c r="H14" s="47">
        <f>SUM(G14:G20)</f>
        <v>212</v>
      </c>
      <c r="I14" s="22">
        <f t="shared" si="2"/>
        <v>0.77272727272727271</v>
      </c>
      <c r="J14" s="80">
        <f>H14/F14</f>
        <v>0.85483870967741937</v>
      </c>
      <c r="K14" s="3">
        <v>5</v>
      </c>
      <c r="L14" s="3">
        <v>2</v>
      </c>
      <c r="M14" s="47">
        <f>SUM(L14:L20)</f>
        <v>10</v>
      </c>
      <c r="N14" s="7">
        <f t="shared" si="1"/>
        <v>3</v>
      </c>
      <c r="O14" s="23">
        <f t="shared" si="0"/>
        <v>0.4</v>
      </c>
    </row>
    <row r="15" spans="1:19" x14ac:dyDescent="0.3">
      <c r="A15" s="53"/>
      <c r="B15" s="43"/>
      <c r="C15" s="43"/>
      <c r="D15" s="1" t="s">
        <v>39</v>
      </c>
      <c r="E15" s="3">
        <v>18</v>
      </c>
      <c r="F15" s="54"/>
      <c r="G15" s="3">
        <v>15</v>
      </c>
      <c r="H15" s="54"/>
      <c r="I15" s="22">
        <f t="shared" si="2"/>
        <v>0.83333333333333337</v>
      </c>
      <c r="J15" s="81"/>
      <c r="K15" s="3">
        <v>4</v>
      </c>
      <c r="L15" s="3">
        <v>1</v>
      </c>
      <c r="M15" s="54"/>
      <c r="N15" s="7">
        <f t="shared" si="1"/>
        <v>3</v>
      </c>
      <c r="O15" s="23">
        <f t="shared" si="0"/>
        <v>0.25</v>
      </c>
    </row>
    <row r="16" spans="1:19" x14ac:dyDescent="0.3">
      <c r="A16" s="53"/>
      <c r="B16" s="43"/>
      <c r="C16" s="43"/>
      <c r="D16" s="1" t="s">
        <v>40</v>
      </c>
      <c r="E16" s="3">
        <v>24</v>
      </c>
      <c r="F16" s="54"/>
      <c r="G16" s="3">
        <v>21</v>
      </c>
      <c r="H16" s="54"/>
      <c r="I16" s="22">
        <f t="shared" si="2"/>
        <v>0.875</v>
      </c>
      <c r="J16" s="81"/>
      <c r="K16" s="3">
        <v>2</v>
      </c>
      <c r="L16" s="3">
        <v>1</v>
      </c>
      <c r="M16" s="54"/>
      <c r="N16" s="7">
        <f t="shared" si="1"/>
        <v>1</v>
      </c>
      <c r="O16" s="23">
        <f t="shared" si="0"/>
        <v>0.5</v>
      </c>
    </row>
    <row r="17" spans="1:15" x14ac:dyDescent="0.3">
      <c r="A17" s="53"/>
      <c r="B17" s="43"/>
      <c r="C17" s="43"/>
      <c r="D17" s="1" t="s">
        <v>41</v>
      </c>
      <c r="E17" s="3">
        <v>45</v>
      </c>
      <c r="F17" s="54"/>
      <c r="G17" s="3">
        <v>33</v>
      </c>
      <c r="H17" s="54"/>
      <c r="I17" s="22">
        <f t="shared" si="2"/>
        <v>0.73333333333333328</v>
      </c>
      <c r="J17" s="81"/>
      <c r="K17" s="3">
        <v>9</v>
      </c>
      <c r="L17" s="3">
        <v>2</v>
      </c>
      <c r="M17" s="54"/>
      <c r="N17" s="7">
        <f t="shared" si="1"/>
        <v>7</v>
      </c>
      <c r="O17" s="23">
        <f t="shared" si="0"/>
        <v>0.22222222222222221</v>
      </c>
    </row>
    <row r="18" spans="1:15" x14ac:dyDescent="0.3">
      <c r="A18" s="53"/>
      <c r="B18" s="43"/>
      <c r="C18" s="43"/>
      <c r="D18" s="1" t="s">
        <v>42</v>
      </c>
      <c r="E18" s="3">
        <v>76</v>
      </c>
      <c r="F18" s="54"/>
      <c r="G18" s="3">
        <v>70</v>
      </c>
      <c r="H18" s="54"/>
      <c r="I18" s="22">
        <f t="shared" si="2"/>
        <v>0.92105263157894735</v>
      </c>
      <c r="J18" s="81"/>
      <c r="K18" s="3">
        <v>7</v>
      </c>
      <c r="L18" s="3">
        <v>3</v>
      </c>
      <c r="M18" s="54"/>
      <c r="N18" s="7">
        <f t="shared" si="1"/>
        <v>4</v>
      </c>
      <c r="O18" s="23">
        <f t="shared" si="0"/>
        <v>0.42857142857142855</v>
      </c>
    </row>
    <row r="19" spans="1:15" x14ac:dyDescent="0.3">
      <c r="A19" s="53"/>
      <c r="B19" s="43"/>
      <c r="C19" s="43"/>
      <c r="D19" s="1" t="s">
        <v>43</v>
      </c>
      <c r="E19" s="3">
        <v>30</v>
      </c>
      <c r="F19" s="54"/>
      <c r="G19" s="3">
        <v>27</v>
      </c>
      <c r="H19" s="54"/>
      <c r="I19" s="22">
        <f t="shared" si="2"/>
        <v>0.9</v>
      </c>
      <c r="J19" s="81"/>
      <c r="K19" s="3">
        <v>5</v>
      </c>
      <c r="L19" s="3">
        <v>1</v>
      </c>
      <c r="M19" s="54"/>
      <c r="N19" s="7">
        <f t="shared" si="1"/>
        <v>4</v>
      </c>
      <c r="O19" s="23">
        <f t="shared" si="0"/>
        <v>0.2</v>
      </c>
    </row>
    <row r="20" spans="1:15" x14ac:dyDescent="0.3">
      <c r="A20" s="66"/>
      <c r="B20" s="44"/>
      <c r="C20" s="44"/>
      <c r="D20" s="8" t="s">
        <v>61</v>
      </c>
      <c r="E20" s="6">
        <v>33</v>
      </c>
      <c r="F20" s="48"/>
      <c r="G20" s="6">
        <v>29</v>
      </c>
      <c r="H20" s="48"/>
      <c r="I20" s="22">
        <f t="shared" ref="I20" si="3">G20/E20</f>
        <v>0.87878787878787878</v>
      </c>
      <c r="J20" s="82"/>
      <c r="K20" s="6">
        <v>2</v>
      </c>
      <c r="L20" s="6">
        <v>0</v>
      </c>
      <c r="M20" s="48"/>
      <c r="N20" s="7">
        <f t="shared" ref="N20" si="4">K20-L20</f>
        <v>2</v>
      </c>
      <c r="O20" s="23">
        <f t="shared" si="0"/>
        <v>0</v>
      </c>
    </row>
    <row r="21" spans="1:15" x14ac:dyDescent="0.3">
      <c r="A21" s="42" t="s">
        <v>11</v>
      </c>
      <c r="B21" s="51" t="s">
        <v>3</v>
      </c>
      <c r="C21" s="51" t="s">
        <v>12</v>
      </c>
      <c r="D21" s="1" t="s">
        <v>52</v>
      </c>
      <c r="E21" s="3">
        <v>39</v>
      </c>
      <c r="F21" s="47">
        <f>SUM(E21:E29)</f>
        <v>228</v>
      </c>
      <c r="G21" s="3">
        <v>35</v>
      </c>
      <c r="H21" s="47">
        <f>SUM(G21:G29)</f>
        <v>193</v>
      </c>
      <c r="I21" s="22">
        <f t="shared" si="2"/>
        <v>0.89743589743589747</v>
      </c>
      <c r="J21" s="80">
        <f>H21/F21</f>
        <v>0.84649122807017541</v>
      </c>
      <c r="K21" s="3">
        <v>6</v>
      </c>
      <c r="L21" s="3">
        <v>6</v>
      </c>
      <c r="M21" s="47">
        <f>SUM(L21:L29)</f>
        <v>30</v>
      </c>
      <c r="N21" s="7">
        <f t="shared" si="1"/>
        <v>0</v>
      </c>
      <c r="O21" s="23">
        <f t="shared" si="0"/>
        <v>1</v>
      </c>
    </row>
    <row r="22" spans="1:15" x14ac:dyDescent="0.3">
      <c r="A22" s="43"/>
      <c r="B22" s="51"/>
      <c r="C22" s="51"/>
      <c r="D22" s="1" t="s">
        <v>53</v>
      </c>
      <c r="E22" s="3">
        <v>64</v>
      </c>
      <c r="F22" s="54"/>
      <c r="G22" s="3">
        <v>59</v>
      </c>
      <c r="H22" s="54"/>
      <c r="I22" s="22">
        <f t="shared" si="2"/>
        <v>0.921875</v>
      </c>
      <c r="J22" s="81"/>
      <c r="K22" s="3">
        <v>12</v>
      </c>
      <c r="L22" s="3">
        <v>10</v>
      </c>
      <c r="M22" s="54"/>
      <c r="N22" s="7">
        <f t="shared" si="1"/>
        <v>2</v>
      </c>
      <c r="O22" s="23">
        <f t="shared" si="0"/>
        <v>0.83333333333333337</v>
      </c>
    </row>
    <row r="23" spans="1:15" x14ac:dyDescent="0.3">
      <c r="A23" s="43"/>
      <c r="B23" s="51"/>
      <c r="C23" s="51"/>
      <c r="D23" s="1" t="s">
        <v>54</v>
      </c>
      <c r="E23" s="3">
        <v>28</v>
      </c>
      <c r="F23" s="54"/>
      <c r="G23" s="3">
        <v>20</v>
      </c>
      <c r="H23" s="54"/>
      <c r="I23" s="22">
        <f t="shared" si="2"/>
        <v>0.7142857142857143</v>
      </c>
      <c r="J23" s="81"/>
      <c r="K23" s="3">
        <v>6</v>
      </c>
      <c r="L23" s="3">
        <v>3</v>
      </c>
      <c r="M23" s="54"/>
      <c r="N23" s="7">
        <f t="shared" si="1"/>
        <v>3</v>
      </c>
      <c r="O23" s="23">
        <f t="shared" si="0"/>
        <v>0.5</v>
      </c>
    </row>
    <row r="24" spans="1:15" x14ac:dyDescent="0.3">
      <c r="A24" s="43"/>
      <c r="B24" s="51"/>
      <c r="C24" s="51"/>
      <c r="D24" s="1" t="s">
        <v>55</v>
      </c>
      <c r="E24" s="3">
        <v>21</v>
      </c>
      <c r="F24" s="54"/>
      <c r="G24" s="3">
        <v>15</v>
      </c>
      <c r="H24" s="54"/>
      <c r="I24" s="22">
        <f t="shared" si="2"/>
        <v>0.7142857142857143</v>
      </c>
      <c r="J24" s="81"/>
      <c r="K24" s="3">
        <v>5</v>
      </c>
      <c r="L24" s="3">
        <v>3</v>
      </c>
      <c r="M24" s="54"/>
      <c r="N24" s="7">
        <f t="shared" si="1"/>
        <v>2</v>
      </c>
      <c r="O24" s="23">
        <f t="shared" si="0"/>
        <v>0.6</v>
      </c>
    </row>
    <row r="25" spans="1:15" x14ac:dyDescent="0.3">
      <c r="A25" s="43"/>
      <c r="B25" s="51"/>
      <c r="C25" s="51"/>
      <c r="D25" s="1" t="s">
        <v>56</v>
      </c>
      <c r="E25" s="3">
        <v>7</v>
      </c>
      <c r="F25" s="54"/>
      <c r="G25" s="3">
        <v>7</v>
      </c>
      <c r="H25" s="54"/>
      <c r="I25" s="5">
        <f t="shared" si="2"/>
        <v>1</v>
      </c>
      <c r="J25" s="81"/>
      <c r="K25" s="3">
        <v>2</v>
      </c>
      <c r="L25" s="3">
        <v>2</v>
      </c>
      <c r="M25" s="54"/>
      <c r="N25" s="7">
        <f t="shared" si="1"/>
        <v>0</v>
      </c>
      <c r="O25" s="23">
        <f t="shared" si="0"/>
        <v>1</v>
      </c>
    </row>
    <row r="26" spans="1:15" x14ac:dyDescent="0.3">
      <c r="A26" s="43"/>
      <c r="B26" s="51"/>
      <c r="C26" s="51"/>
      <c r="D26" s="1" t="s">
        <v>57</v>
      </c>
      <c r="E26" s="3">
        <v>18</v>
      </c>
      <c r="F26" s="54"/>
      <c r="G26" s="3">
        <v>17</v>
      </c>
      <c r="H26" s="54"/>
      <c r="I26" s="22">
        <f t="shared" si="2"/>
        <v>0.94444444444444442</v>
      </c>
      <c r="J26" s="81"/>
      <c r="K26" s="3">
        <v>3</v>
      </c>
      <c r="L26" s="3">
        <v>3</v>
      </c>
      <c r="M26" s="54"/>
      <c r="N26" s="7">
        <f t="shared" si="1"/>
        <v>0</v>
      </c>
      <c r="O26" s="23">
        <f t="shared" si="0"/>
        <v>1</v>
      </c>
    </row>
    <row r="27" spans="1:15" x14ac:dyDescent="0.3">
      <c r="A27" s="43"/>
      <c r="B27" s="51"/>
      <c r="C27" s="51"/>
      <c r="D27" s="1" t="s">
        <v>58</v>
      </c>
      <c r="E27" s="3">
        <v>19</v>
      </c>
      <c r="F27" s="54"/>
      <c r="G27" s="3">
        <v>18</v>
      </c>
      <c r="H27" s="54"/>
      <c r="I27" s="5">
        <f t="shared" si="2"/>
        <v>0.94736842105263153</v>
      </c>
      <c r="J27" s="81"/>
      <c r="K27" s="3">
        <v>2</v>
      </c>
      <c r="L27" s="3">
        <v>2</v>
      </c>
      <c r="M27" s="54"/>
      <c r="N27" s="7">
        <f t="shared" si="1"/>
        <v>0</v>
      </c>
      <c r="O27" s="23">
        <f t="shared" si="0"/>
        <v>1</v>
      </c>
    </row>
    <row r="28" spans="1:15" x14ac:dyDescent="0.3">
      <c r="A28" s="43"/>
      <c r="B28" s="51"/>
      <c r="C28" s="51"/>
      <c r="D28" s="1" t="s">
        <v>59</v>
      </c>
      <c r="E28" s="3">
        <v>16</v>
      </c>
      <c r="F28" s="54"/>
      <c r="G28" s="3">
        <v>11</v>
      </c>
      <c r="H28" s="54"/>
      <c r="I28" s="22">
        <f t="shared" si="2"/>
        <v>0.6875</v>
      </c>
      <c r="J28" s="81"/>
      <c r="K28" s="3">
        <v>1</v>
      </c>
      <c r="L28" s="3">
        <v>1</v>
      </c>
      <c r="M28" s="54"/>
      <c r="N28" s="7">
        <f t="shared" si="1"/>
        <v>0</v>
      </c>
      <c r="O28" s="23">
        <f t="shared" si="0"/>
        <v>1</v>
      </c>
    </row>
    <row r="29" spans="1:15" x14ac:dyDescent="0.3">
      <c r="A29" s="43"/>
      <c r="B29" s="51"/>
      <c r="C29" s="51"/>
      <c r="D29" s="1" t="s">
        <v>60</v>
      </c>
      <c r="E29" s="3">
        <v>16</v>
      </c>
      <c r="F29" s="48"/>
      <c r="G29" s="3">
        <v>11</v>
      </c>
      <c r="H29" s="48"/>
      <c r="I29" s="22">
        <f t="shared" si="2"/>
        <v>0.6875</v>
      </c>
      <c r="J29" s="82"/>
      <c r="K29" s="3">
        <v>1</v>
      </c>
      <c r="L29" s="3">
        <v>0</v>
      </c>
      <c r="M29" s="48"/>
      <c r="N29" s="7">
        <f t="shared" si="1"/>
        <v>1</v>
      </c>
      <c r="O29" s="23">
        <f t="shared" si="0"/>
        <v>0</v>
      </c>
    </row>
    <row r="30" spans="1:15" x14ac:dyDescent="0.3">
      <c r="A30" s="43"/>
      <c r="B30" s="51" t="s">
        <v>13</v>
      </c>
      <c r="C30" s="51" t="s">
        <v>4</v>
      </c>
      <c r="D30" s="1" t="s">
        <v>62</v>
      </c>
      <c r="E30" s="3">
        <v>54</v>
      </c>
      <c r="F30" s="47">
        <f>SUM(E30:E34)</f>
        <v>216</v>
      </c>
      <c r="G30" s="3">
        <v>54</v>
      </c>
      <c r="H30" s="47">
        <f>SUM(G30:G34)</f>
        <v>212</v>
      </c>
      <c r="I30" s="5">
        <f t="shared" si="2"/>
        <v>1</v>
      </c>
      <c r="J30" s="77">
        <f>H30/F30</f>
        <v>0.98148148148148151</v>
      </c>
      <c r="K30" s="3">
        <v>9</v>
      </c>
      <c r="L30" s="3">
        <v>9</v>
      </c>
      <c r="M30" s="47">
        <f>SUM(L30:L34)</f>
        <v>22</v>
      </c>
      <c r="N30" s="7">
        <f t="shared" si="1"/>
        <v>0</v>
      </c>
      <c r="O30" s="23">
        <f t="shared" si="0"/>
        <v>1</v>
      </c>
    </row>
    <row r="31" spans="1:15" x14ac:dyDescent="0.3">
      <c r="A31" s="43"/>
      <c r="B31" s="51"/>
      <c r="C31" s="51"/>
      <c r="D31" s="1" t="s">
        <v>63</v>
      </c>
      <c r="E31" s="3">
        <v>27</v>
      </c>
      <c r="F31" s="54"/>
      <c r="G31" s="3">
        <v>24</v>
      </c>
      <c r="H31" s="54"/>
      <c r="I31" s="22">
        <f t="shared" si="2"/>
        <v>0.88888888888888884</v>
      </c>
      <c r="J31" s="78"/>
      <c r="K31" s="3">
        <v>5</v>
      </c>
      <c r="L31" s="3">
        <v>5</v>
      </c>
      <c r="M31" s="54"/>
      <c r="N31" s="7">
        <f t="shared" si="1"/>
        <v>0</v>
      </c>
      <c r="O31" s="23">
        <f t="shared" si="0"/>
        <v>1</v>
      </c>
    </row>
    <row r="32" spans="1:15" x14ac:dyDescent="0.3">
      <c r="A32" s="43"/>
      <c r="B32" s="51"/>
      <c r="C32" s="51"/>
      <c r="D32" s="1" t="s">
        <v>64</v>
      </c>
      <c r="E32" s="3">
        <v>54</v>
      </c>
      <c r="F32" s="54"/>
      <c r="G32" s="3">
        <v>54</v>
      </c>
      <c r="H32" s="54"/>
      <c r="I32" s="5">
        <f t="shared" si="2"/>
        <v>1</v>
      </c>
      <c r="J32" s="78"/>
      <c r="K32" s="3">
        <v>3</v>
      </c>
      <c r="L32" s="3">
        <v>3</v>
      </c>
      <c r="M32" s="54"/>
      <c r="N32" s="7">
        <f t="shared" si="1"/>
        <v>0</v>
      </c>
      <c r="O32" s="23">
        <f t="shared" si="0"/>
        <v>1</v>
      </c>
    </row>
    <row r="33" spans="1:15" x14ac:dyDescent="0.3">
      <c r="A33" s="43"/>
      <c r="B33" s="51"/>
      <c r="C33" s="51"/>
      <c r="D33" s="1" t="s">
        <v>65</v>
      </c>
      <c r="E33" s="3">
        <v>27</v>
      </c>
      <c r="F33" s="54"/>
      <c r="G33" s="3">
        <v>26</v>
      </c>
      <c r="H33" s="54"/>
      <c r="I33" s="5">
        <f t="shared" si="2"/>
        <v>0.96296296296296291</v>
      </c>
      <c r="J33" s="78"/>
      <c r="K33" s="3">
        <v>2</v>
      </c>
      <c r="L33" s="3">
        <v>1</v>
      </c>
      <c r="M33" s="54"/>
      <c r="N33" s="7">
        <f t="shared" si="1"/>
        <v>1</v>
      </c>
      <c r="O33" s="23">
        <f t="shared" si="0"/>
        <v>0.5</v>
      </c>
    </row>
    <row r="34" spans="1:15" x14ac:dyDescent="0.3">
      <c r="A34" s="43"/>
      <c r="B34" s="51"/>
      <c r="C34" s="51"/>
      <c r="D34" s="1" t="s">
        <v>66</v>
      </c>
      <c r="E34" s="3">
        <v>54</v>
      </c>
      <c r="F34" s="48"/>
      <c r="G34" s="3">
        <v>54</v>
      </c>
      <c r="H34" s="48"/>
      <c r="I34" s="5">
        <f t="shared" si="2"/>
        <v>1</v>
      </c>
      <c r="J34" s="79"/>
      <c r="K34" s="3">
        <v>4</v>
      </c>
      <c r="L34" s="3">
        <v>4</v>
      </c>
      <c r="M34" s="48"/>
      <c r="N34" s="7">
        <f t="shared" si="1"/>
        <v>0</v>
      </c>
      <c r="O34" s="23">
        <f t="shared" si="0"/>
        <v>1</v>
      </c>
    </row>
    <row r="35" spans="1:15" x14ac:dyDescent="0.3">
      <c r="A35" s="43"/>
      <c r="B35" s="51" t="s">
        <v>13</v>
      </c>
      <c r="C35" s="51" t="s">
        <v>5</v>
      </c>
      <c r="D35" s="1" t="s">
        <v>71</v>
      </c>
      <c r="E35" s="3">
        <v>30</v>
      </c>
      <c r="F35" s="47">
        <f>SUM(E35:E42)</f>
        <v>182</v>
      </c>
      <c r="G35" s="3">
        <v>30</v>
      </c>
      <c r="H35" s="47">
        <f>SUM(G35:G42)</f>
        <v>181</v>
      </c>
      <c r="I35" s="5">
        <f t="shared" si="2"/>
        <v>1</v>
      </c>
      <c r="J35" s="77">
        <f>H35/F35</f>
        <v>0.99450549450549453</v>
      </c>
      <c r="K35" s="3">
        <v>6</v>
      </c>
      <c r="L35" s="3">
        <v>6</v>
      </c>
      <c r="M35" s="47">
        <f>SUM(L35:L42)</f>
        <v>27</v>
      </c>
      <c r="N35" s="7">
        <f t="shared" si="1"/>
        <v>0</v>
      </c>
      <c r="O35" s="23">
        <f t="shared" si="0"/>
        <v>1</v>
      </c>
    </row>
    <row r="36" spans="1:15" x14ac:dyDescent="0.3">
      <c r="A36" s="43"/>
      <c r="B36" s="51"/>
      <c r="C36" s="51"/>
      <c r="D36" s="1" t="s">
        <v>72</v>
      </c>
      <c r="E36" s="3">
        <v>55</v>
      </c>
      <c r="F36" s="54"/>
      <c r="G36" s="3">
        <v>54</v>
      </c>
      <c r="H36" s="54"/>
      <c r="I36" s="5">
        <f t="shared" si="2"/>
        <v>0.98181818181818181</v>
      </c>
      <c r="J36" s="78"/>
      <c r="K36" s="3">
        <v>8</v>
      </c>
      <c r="L36" s="3">
        <v>8</v>
      </c>
      <c r="M36" s="54"/>
      <c r="N36" s="7">
        <f t="shared" si="1"/>
        <v>0</v>
      </c>
      <c r="O36" s="23">
        <f t="shared" si="0"/>
        <v>1</v>
      </c>
    </row>
    <row r="37" spans="1:15" x14ac:dyDescent="0.3">
      <c r="A37" s="43"/>
      <c r="B37" s="51"/>
      <c r="C37" s="51"/>
      <c r="D37" s="1" t="s">
        <v>73</v>
      </c>
      <c r="E37" s="3">
        <v>13</v>
      </c>
      <c r="F37" s="54"/>
      <c r="G37" s="3">
        <v>13</v>
      </c>
      <c r="H37" s="54"/>
      <c r="I37" s="5">
        <f t="shared" si="2"/>
        <v>1</v>
      </c>
      <c r="J37" s="78"/>
      <c r="K37" s="3">
        <v>2</v>
      </c>
      <c r="L37" s="3">
        <v>2</v>
      </c>
      <c r="M37" s="54"/>
      <c r="N37" s="7">
        <f t="shared" si="1"/>
        <v>0</v>
      </c>
      <c r="O37" s="23">
        <f t="shared" si="0"/>
        <v>1</v>
      </c>
    </row>
    <row r="38" spans="1:15" x14ac:dyDescent="0.3">
      <c r="A38" s="43"/>
      <c r="B38" s="51"/>
      <c r="C38" s="51"/>
      <c r="D38" s="1" t="s">
        <v>74</v>
      </c>
      <c r="E38" s="3">
        <v>12</v>
      </c>
      <c r="F38" s="54"/>
      <c r="G38" s="3">
        <v>12</v>
      </c>
      <c r="H38" s="54"/>
      <c r="I38" s="5">
        <f t="shared" si="2"/>
        <v>1</v>
      </c>
      <c r="J38" s="78"/>
      <c r="K38" s="3">
        <v>3</v>
      </c>
      <c r="L38" s="3">
        <v>2</v>
      </c>
      <c r="M38" s="54"/>
      <c r="N38" s="7">
        <f t="shared" si="1"/>
        <v>1</v>
      </c>
      <c r="O38" s="23">
        <f t="shared" si="0"/>
        <v>0.66666666666666663</v>
      </c>
    </row>
    <row r="39" spans="1:15" x14ac:dyDescent="0.3">
      <c r="A39" s="43"/>
      <c r="B39" s="51"/>
      <c r="C39" s="51"/>
      <c r="D39" s="1" t="s">
        <v>75</v>
      </c>
      <c r="E39" s="3">
        <v>7</v>
      </c>
      <c r="F39" s="54"/>
      <c r="G39" s="3">
        <v>7</v>
      </c>
      <c r="H39" s="54"/>
      <c r="I39" s="5">
        <f t="shared" si="2"/>
        <v>1</v>
      </c>
      <c r="J39" s="78"/>
      <c r="K39" s="3">
        <v>0</v>
      </c>
      <c r="L39" s="3">
        <v>0</v>
      </c>
      <c r="M39" s="54"/>
      <c r="N39" s="7">
        <f t="shared" si="1"/>
        <v>0</v>
      </c>
      <c r="O39" s="23" t="e">
        <f t="shared" si="0"/>
        <v>#DIV/0!</v>
      </c>
    </row>
    <row r="40" spans="1:15" x14ac:dyDescent="0.3">
      <c r="A40" s="43"/>
      <c r="B40" s="51"/>
      <c r="C40" s="51"/>
      <c r="D40" s="1" t="s">
        <v>76</v>
      </c>
      <c r="E40" s="3">
        <v>32</v>
      </c>
      <c r="F40" s="54"/>
      <c r="G40" s="3">
        <v>32</v>
      </c>
      <c r="H40" s="54"/>
      <c r="I40" s="5">
        <f t="shared" si="2"/>
        <v>1</v>
      </c>
      <c r="J40" s="78"/>
      <c r="K40" s="3">
        <v>1</v>
      </c>
      <c r="L40" s="3">
        <v>1</v>
      </c>
      <c r="M40" s="54"/>
      <c r="N40" s="7">
        <f t="shared" si="1"/>
        <v>0</v>
      </c>
      <c r="O40" s="23">
        <f t="shared" si="0"/>
        <v>1</v>
      </c>
    </row>
    <row r="41" spans="1:15" x14ac:dyDescent="0.3">
      <c r="A41" s="43"/>
      <c r="B41" s="51"/>
      <c r="C41" s="51"/>
      <c r="D41" s="1" t="s">
        <v>77</v>
      </c>
      <c r="E41" s="3">
        <v>14</v>
      </c>
      <c r="F41" s="54"/>
      <c r="G41" s="3">
        <v>14</v>
      </c>
      <c r="H41" s="54"/>
      <c r="I41" s="5">
        <f t="shared" si="2"/>
        <v>1</v>
      </c>
      <c r="J41" s="78"/>
      <c r="K41" s="3">
        <v>4</v>
      </c>
      <c r="L41" s="3">
        <v>4</v>
      </c>
      <c r="M41" s="54"/>
      <c r="N41" s="7">
        <f t="shared" si="1"/>
        <v>0</v>
      </c>
      <c r="O41" s="23">
        <f t="shared" si="0"/>
        <v>1</v>
      </c>
    </row>
    <row r="42" spans="1:15" x14ac:dyDescent="0.3">
      <c r="A42" s="43"/>
      <c r="B42" s="51"/>
      <c r="C42" s="51"/>
      <c r="D42" s="1" t="s">
        <v>67</v>
      </c>
      <c r="E42" s="3">
        <v>19</v>
      </c>
      <c r="F42" s="48"/>
      <c r="G42" s="3">
        <v>19</v>
      </c>
      <c r="H42" s="48"/>
      <c r="I42" s="5">
        <f t="shared" si="2"/>
        <v>1</v>
      </c>
      <c r="J42" s="79"/>
      <c r="K42" s="3">
        <v>4</v>
      </c>
      <c r="L42" s="3">
        <v>4</v>
      </c>
      <c r="M42" s="48"/>
      <c r="N42" s="7">
        <f t="shared" si="1"/>
        <v>0</v>
      </c>
      <c r="O42" s="23">
        <f t="shared" si="0"/>
        <v>1</v>
      </c>
    </row>
    <row r="43" spans="1:15" x14ac:dyDescent="0.3">
      <c r="A43" s="44"/>
      <c r="B43" s="1" t="s">
        <v>14</v>
      </c>
      <c r="C43" s="1"/>
      <c r="D43" s="1"/>
      <c r="E43" s="3">
        <v>120</v>
      </c>
      <c r="F43" s="7">
        <f>SUM(E43)</f>
        <v>120</v>
      </c>
      <c r="G43" s="3">
        <v>120</v>
      </c>
      <c r="H43" s="7">
        <f>SUM(G43)</f>
        <v>120</v>
      </c>
      <c r="I43" s="5">
        <f t="shared" si="2"/>
        <v>1</v>
      </c>
      <c r="J43" s="19">
        <f>H43/F43</f>
        <v>1</v>
      </c>
      <c r="K43" s="3">
        <v>16</v>
      </c>
      <c r="L43" s="3">
        <v>16</v>
      </c>
      <c r="M43" s="7">
        <f>SUM(L43)</f>
        <v>16</v>
      </c>
      <c r="N43" s="7">
        <f t="shared" si="1"/>
        <v>0</v>
      </c>
      <c r="O43" s="23">
        <f t="shared" si="0"/>
        <v>1</v>
      </c>
    </row>
    <row r="44" spans="1:15" x14ac:dyDescent="0.3">
      <c r="A44" s="62" t="s">
        <v>37</v>
      </c>
      <c r="B44" s="51" t="s">
        <v>3</v>
      </c>
      <c r="C44" s="51" t="s">
        <v>15</v>
      </c>
      <c r="D44" s="1" t="s">
        <v>78</v>
      </c>
      <c r="E44" s="3">
        <v>49</v>
      </c>
      <c r="F44" s="47">
        <f>SUM(E44:E49)</f>
        <v>251</v>
      </c>
      <c r="G44" s="3">
        <v>34</v>
      </c>
      <c r="H44" s="47">
        <f>SUM(G44:G49)</f>
        <v>198</v>
      </c>
      <c r="I44" s="22">
        <f t="shared" si="2"/>
        <v>0.69387755102040816</v>
      </c>
      <c r="J44" s="80">
        <f>H44/F44</f>
        <v>0.78884462151394419</v>
      </c>
      <c r="K44" s="3">
        <v>10</v>
      </c>
      <c r="L44" s="3">
        <v>10</v>
      </c>
      <c r="M44" s="47">
        <f>SUM(L44:L49)</f>
        <v>31</v>
      </c>
      <c r="N44" s="7">
        <f t="shared" si="1"/>
        <v>0</v>
      </c>
      <c r="O44" s="23">
        <f t="shared" si="0"/>
        <v>1</v>
      </c>
    </row>
    <row r="45" spans="1:15" x14ac:dyDescent="0.3">
      <c r="A45" s="62"/>
      <c r="B45" s="51"/>
      <c r="C45" s="51"/>
      <c r="D45" s="1" t="s">
        <v>79</v>
      </c>
      <c r="E45" s="3">
        <v>19</v>
      </c>
      <c r="F45" s="54"/>
      <c r="G45" s="3">
        <v>14</v>
      </c>
      <c r="H45" s="54"/>
      <c r="I45" s="22">
        <f t="shared" si="2"/>
        <v>0.73684210526315785</v>
      </c>
      <c r="J45" s="81"/>
      <c r="K45" s="3">
        <v>2</v>
      </c>
      <c r="L45" s="3">
        <v>1</v>
      </c>
      <c r="M45" s="54"/>
      <c r="N45" s="7">
        <f t="shared" si="1"/>
        <v>1</v>
      </c>
      <c r="O45" s="23">
        <f t="shared" si="0"/>
        <v>0.5</v>
      </c>
    </row>
    <row r="46" spans="1:15" x14ac:dyDescent="0.3">
      <c r="A46" s="62"/>
      <c r="B46" s="51"/>
      <c r="C46" s="51"/>
      <c r="D46" s="1" t="s">
        <v>80</v>
      </c>
      <c r="E46" s="3">
        <v>11</v>
      </c>
      <c r="F46" s="54"/>
      <c r="G46" s="3">
        <v>4</v>
      </c>
      <c r="H46" s="54"/>
      <c r="I46" s="22">
        <f t="shared" si="2"/>
        <v>0.36363636363636365</v>
      </c>
      <c r="J46" s="81"/>
      <c r="K46" s="3">
        <v>2</v>
      </c>
      <c r="L46" s="3">
        <v>2</v>
      </c>
      <c r="M46" s="54"/>
      <c r="N46" s="7">
        <f t="shared" si="1"/>
        <v>0</v>
      </c>
      <c r="O46" s="23">
        <f t="shared" si="0"/>
        <v>1</v>
      </c>
    </row>
    <row r="47" spans="1:15" x14ac:dyDescent="0.3">
      <c r="A47" s="62"/>
      <c r="B47" s="51"/>
      <c r="C47" s="51"/>
      <c r="D47" s="1" t="s">
        <v>81</v>
      </c>
      <c r="E47" s="3">
        <v>11</v>
      </c>
      <c r="F47" s="54"/>
      <c r="G47" s="3">
        <v>3</v>
      </c>
      <c r="H47" s="54"/>
      <c r="I47" s="22">
        <f t="shared" si="2"/>
        <v>0.27272727272727271</v>
      </c>
      <c r="J47" s="81"/>
      <c r="K47" s="3">
        <v>1</v>
      </c>
      <c r="L47" s="3">
        <v>0</v>
      </c>
      <c r="M47" s="54"/>
      <c r="N47" s="7">
        <f t="shared" si="1"/>
        <v>1</v>
      </c>
      <c r="O47" s="23">
        <f t="shared" si="0"/>
        <v>0</v>
      </c>
    </row>
    <row r="48" spans="1:15" x14ac:dyDescent="0.3">
      <c r="A48" s="62"/>
      <c r="B48" s="51"/>
      <c r="C48" s="51"/>
      <c r="D48" s="1" t="s">
        <v>82</v>
      </c>
      <c r="E48" s="3">
        <v>29</v>
      </c>
      <c r="F48" s="54"/>
      <c r="G48" s="3">
        <v>20</v>
      </c>
      <c r="H48" s="54"/>
      <c r="I48" s="22">
        <f t="shared" si="2"/>
        <v>0.68965517241379315</v>
      </c>
      <c r="J48" s="81"/>
      <c r="K48" s="3">
        <v>3</v>
      </c>
      <c r="L48" s="3">
        <v>2</v>
      </c>
      <c r="M48" s="54"/>
      <c r="N48" s="7">
        <f t="shared" si="1"/>
        <v>1</v>
      </c>
      <c r="O48" s="23">
        <f t="shared" si="0"/>
        <v>0.66666666666666663</v>
      </c>
    </row>
    <row r="49" spans="1:15" x14ac:dyDescent="0.3">
      <c r="A49" s="62"/>
      <c r="B49" s="51"/>
      <c r="C49" s="51"/>
      <c r="D49" s="1" t="s">
        <v>68</v>
      </c>
      <c r="E49" s="3">
        <v>132</v>
      </c>
      <c r="F49" s="48"/>
      <c r="G49" s="3">
        <v>123</v>
      </c>
      <c r="H49" s="48"/>
      <c r="I49" s="22">
        <f t="shared" si="2"/>
        <v>0.93181818181818177</v>
      </c>
      <c r="J49" s="82"/>
      <c r="K49" s="3">
        <v>16</v>
      </c>
      <c r="L49" s="3">
        <v>16</v>
      </c>
      <c r="M49" s="48"/>
      <c r="N49" s="7">
        <f t="shared" si="1"/>
        <v>0</v>
      </c>
      <c r="O49" s="23">
        <f t="shared" si="0"/>
        <v>1</v>
      </c>
    </row>
    <row r="50" spans="1:15" x14ac:dyDescent="0.3">
      <c r="A50" s="51" t="s">
        <v>16</v>
      </c>
      <c r="B50" s="51" t="s">
        <v>3</v>
      </c>
      <c r="C50" s="51" t="s">
        <v>17</v>
      </c>
      <c r="D50" s="1" t="s">
        <v>83</v>
      </c>
      <c r="E50" s="3">
        <v>27</v>
      </c>
      <c r="F50" s="47">
        <f>SUM(E50:E55)</f>
        <v>284</v>
      </c>
      <c r="G50" s="3">
        <v>25</v>
      </c>
      <c r="H50" s="47">
        <f>SUM(G50:G55)</f>
        <v>273</v>
      </c>
      <c r="I50" s="22">
        <f t="shared" si="2"/>
        <v>0.92592592592592593</v>
      </c>
      <c r="J50" s="77">
        <f>H50/F50</f>
        <v>0.96126760563380287</v>
      </c>
      <c r="K50" s="3">
        <v>3</v>
      </c>
      <c r="L50" s="3">
        <v>1</v>
      </c>
      <c r="M50" s="47">
        <f>SUM(L50:L55)</f>
        <v>27</v>
      </c>
      <c r="N50" s="7">
        <f t="shared" si="1"/>
        <v>2</v>
      </c>
      <c r="O50" s="23">
        <f t="shared" si="0"/>
        <v>0.33333333333333331</v>
      </c>
    </row>
    <row r="51" spans="1:15" x14ac:dyDescent="0.3">
      <c r="A51" s="51"/>
      <c r="B51" s="51"/>
      <c r="C51" s="51"/>
      <c r="D51" s="1" t="s">
        <v>84</v>
      </c>
      <c r="E51" s="3">
        <v>25</v>
      </c>
      <c r="F51" s="54"/>
      <c r="G51" s="3">
        <v>23</v>
      </c>
      <c r="H51" s="54"/>
      <c r="I51" s="22">
        <f t="shared" si="2"/>
        <v>0.92</v>
      </c>
      <c r="J51" s="78"/>
      <c r="K51" s="3">
        <v>3</v>
      </c>
      <c r="L51" s="3">
        <v>2</v>
      </c>
      <c r="M51" s="54"/>
      <c r="N51" s="7">
        <f t="shared" si="1"/>
        <v>1</v>
      </c>
      <c r="O51" s="23">
        <f t="shared" si="0"/>
        <v>0.66666666666666663</v>
      </c>
    </row>
    <row r="52" spans="1:15" x14ac:dyDescent="0.3">
      <c r="A52" s="51"/>
      <c r="B52" s="51"/>
      <c r="C52" s="51"/>
      <c r="D52" s="1" t="s">
        <v>85</v>
      </c>
      <c r="E52" s="3">
        <v>115</v>
      </c>
      <c r="F52" s="54"/>
      <c r="G52" s="3">
        <v>113</v>
      </c>
      <c r="H52" s="54"/>
      <c r="I52" s="5">
        <f t="shared" si="2"/>
        <v>0.9826086956521739</v>
      </c>
      <c r="J52" s="78"/>
      <c r="K52" s="3">
        <v>15</v>
      </c>
      <c r="L52" s="3">
        <v>13</v>
      </c>
      <c r="M52" s="54"/>
      <c r="N52" s="7">
        <f t="shared" si="1"/>
        <v>2</v>
      </c>
      <c r="O52" s="23">
        <f t="shared" si="0"/>
        <v>0.8666666666666667</v>
      </c>
    </row>
    <row r="53" spans="1:15" x14ac:dyDescent="0.3">
      <c r="A53" s="51"/>
      <c r="B53" s="51"/>
      <c r="C53" s="51"/>
      <c r="D53" s="1" t="s">
        <v>86</v>
      </c>
      <c r="E53" s="3">
        <v>67</v>
      </c>
      <c r="F53" s="54"/>
      <c r="G53" s="3">
        <v>64</v>
      </c>
      <c r="H53" s="54"/>
      <c r="I53" s="5">
        <f t="shared" si="2"/>
        <v>0.95522388059701491</v>
      </c>
      <c r="J53" s="78"/>
      <c r="K53" s="3">
        <v>7</v>
      </c>
      <c r="L53" s="3">
        <v>6</v>
      </c>
      <c r="M53" s="54"/>
      <c r="N53" s="7">
        <f t="shared" si="1"/>
        <v>1</v>
      </c>
      <c r="O53" s="23">
        <f t="shared" si="0"/>
        <v>0.8571428571428571</v>
      </c>
    </row>
    <row r="54" spans="1:15" x14ac:dyDescent="0.3">
      <c r="A54" s="51"/>
      <c r="B54" s="51"/>
      <c r="C54" s="51"/>
      <c r="D54" s="1" t="s">
        <v>87</v>
      </c>
      <c r="E54" s="3">
        <v>25</v>
      </c>
      <c r="F54" s="54"/>
      <c r="G54" s="3">
        <v>24</v>
      </c>
      <c r="H54" s="54"/>
      <c r="I54" s="5">
        <f t="shared" si="2"/>
        <v>0.96</v>
      </c>
      <c r="J54" s="78"/>
      <c r="K54" s="3">
        <v>2</v>
      </c>
      <c r="L54" s="3">
        <v>2</v>
      </c>
      <c r="M54" s="54"/>
      <c r="N54" s="7">
        <f t="shared" si="1"/>
        <v>0</v>
      </c>
      <c r="O54" s="23">
        <f t="shared" si="0"/>
        <v>1</v>
      </c>
    </row>
    <row r="55" spans="1:15" x14ac:dyDescent="0.3">
      <c r="A55" s="51"/>
      <c r="B55" s="51"/>
      <c r="C55" s="51"/>
      <c r="D55" s="1" t="s">
        <v>69</v>
      </c>
      <c r="E55" s="3">
        <v>25</v>
      </c>
      <c r="F55" s="48"/>
      <c r="G55" s="3">
        <v>24</v>
      </c>
      <c r="H55" s="48"/>
      <c r="I55" s="5">
        <f t="shared" si="2"/>
        <v>0.96</v>
      </c>
      <c r="J55" s="79"/>
      <c r="K55" s="3">
        <v>3</v>
      </c>
      <c r="L55" s="3">
        <v>3</v>
      </c>
      <c r="M55" s="48"/>
      <c r="N55" s="7">
        <f t="shared" si="1"/>
        <v>0</v>
      </c>
      <c r="O55" s="23">
        <f t="shared" si="0"/>
        <v>1</v>
      </c>
    </row>
    <row r="56" spans="1:15" x14ac:dyDescent="0.3">
      <c r="A56" s="42" t="s">
        <v>36</v>
      </c>
      <c r="B56" s="51" t="s">
        <v>3</v>
      </c>
      <c r="C56" s="51" t="s">
        <v>18</v>
      </c>
      <c r="D56" s="1" t="s">
        <v>88</v>
      </c>
      <c r="E56" s="3">
        <v>27</v>
      </c>
      <c r="F56" s="47">
        <f>SUM(E56:E65)</f>
        <v>333</v>
      </c>
      <c r="G56" s="3">
        <v>25</v>
      </c>
      <c r="H56" s="47">
        <f>SUM(G56:G65)</f>
        <v>281</v>
      </c>
      <c r="I56" s="22">
        <f t="shared" si="2"/>
        <v>0.92592592592592593</v>
      </c>
      <c r="J56" s="80">
        <f>H56/F56</f>
        <v>0.84384384384384381</v>
      </c>
      <c r="K56" s="3">
        <v>4</v>
      </c>
      <c r="L56" s="3">
        <v>3</v>
      </c>
      <c r="M56" s="47">
        <f>SUM(L56:L65)</f>
        <v>39</v>
      </c>
      <c r="N56" s="7">
        <f t="shared" si="1"/>
        <v>1</v>
      </c>
      <c r="O56" s="23">
        <f t="shared" si="0"/>
        <v>0.75</v>
      </c>
    </row>
    <row r="57" spans="1:15" x14ac:dyDescent="0.3">
      <c r="A57" s="43"/>
      <c r="B57" s="51"/>
      <c r="C57" s="51"/>
      <c r="D57" s="1" t="s">
        <v>89</v>
      </c>
      <c r="E57" s="3">
        <v>27</v>
      </c>
      <c r="F57" s="54"/>
      <c r="G57" s="3">
        <v>25</v>
      </c>
      <c r="H57" s="54"/>
      <c r="I57" s="22">
        <f t="shared" si="2"/>
        <v>0.92592592592592593</v>
      </c>
      <c r="J57" s="81"/>
      <c r="K57" s="3">
        <v>2</v>
      </c>
      <c r="L57" s="3">
        <v>2</v>
      </c>
      <c r="M57" s="54"/>
      <c r="N57" s="7">
        <f t="shared" si="1"/>
        <v>0</v>
      </c>
      <c r="O57" s="23">
        <f t="shared" si="0"/>
        <v>1</v>
      </c>
    </row>
    <row r="58" spans="1:15" x14ac:dyDescent="0.3">
      <c r="A58" s="43"/>
      <c r="B58" s="51"/>
      <c r="C58" s="51"/>
      <c r="D58" s="1" t="s">
        <v>90</v>
      </c>
      <c r="E58" s="3">
        <v>34</v>
      </c>
      <c r="F58" s="54"/>
      <c r="G58" s="3">
        <v>33</v>
      </c>
      <c r="H58" s="54"/>
      <c r="I58" s="5">
        <f t="shared" si="2"/>
        <v>0.97058823529411764</v>
      </c>
      <c r="J58" s="81"/>
      <c r="K58" s="3">
        <v>4</v>
      </c>
      <c r="L58" s="3">
        <v>4</v>
      </c>
      <c r="M58" s="54"/>
      <c r="N58" s="7">
        <f t="shared" si="1"/>
        <v>0</v>
      </c>
      <c r="O58" s="23">
        <f t="shared" si="0"/>
        <v>1</v>
      </c>
    </row>
    <row r="59" spans="1:15" x14ac:dyDescent="0.3">
      <c r="A59" s="43"/>
      <c r="B59" s="51"/>
      <c r="C59" s="51"/>
      <c r="D59" s="1" t="s">
        <v>91</v>
      </c>
      <c r="E59" s="3">
        <v>54</v>
      </c>
      <c r="F59" s="54"/>
      <c r="G59" s="3">
        <v>53</v>
      </c>
      <c r="H59" s="54"/>
      <c r="I59" s="5">
        <f t="shared" si="2"/>
        <v>0.98148148148148151</v>
      </c>
      <c r="J59" s="81"/>
      <c r="K59" s="3">
        <v>10</v>
      </c>
      <c r="L59" s="3">
        <v>10</v>
      </c>
      <c r="M59" s="54"/>
      <c r="N59" s="7">
        <f t="shared" si="1"/>
        <v>0</v>
      </c>
      <c r="O59" s="23">
        <f t="shared" si="0"/>
        <v>1</v>
      </c>
    </row>
    <row r="60" spans="1:15" x14ac:dyDescent="0.3">
      <c r="A60" s="43"/>
      <c r="B60" s="51"/>
      <c r="C60" s="51"/>
      <c r="D60" s="1" t="s">
        <v>92</v>
      </c>
      <c r="E60" s="3">
        <v>42</v>
      </c>
      <c r="F60" s="54"/>
      <c r="G60" s="3">
        <v>35</v>
      </c>
      <c r="H60" s="54"/>
      <c r="I60" s="22">
        <f t="shared" si="2"/>
        <v>0.83333333333333337</v>
      </c>
      <c r="J60" s="81"/>
      <c r="K60" s="3">
        <v>7</v>
      </c>
      <c r="L60" s="3">
        <v>5</v>
      </c>
      <c r="M60" s="54"/>
      <c r="N60" s="7">
        <f t="shared" si="1"/>
        <v>2</v>
      </c>
      <c r="O60" s="23">
        <f t="shared" si="0"/>
        <v>0.7142857142857143</v>
      </c>
    </row>
    <row r="61" spans="1:15" x14ac:dyDescent="0.3">
      <c r="A61" s="43"/>
      <c r="B61" s="51"/>
      <c r="C61" s="51"/>
      <c r="D61" s="1" t="s">
        <v>93</v>
      </c>
      <c r="E61" s="3">
        <v>32</v>
      </c>
      <c r="F61" s="54"/>
      <c r="G61" s="3">
        <v>28</v>
      </c>
      <c r="H61" s="54"/>
      <c r="I61" s="5">
        <f t="shared" si="2"/>
        <v>0.875</v>
      </c>
      <c r="J61" s="81"/>
      <c r="K61" s="3">
        <v>1</v>
      </c>
      <c r="L61" s="3">
        <v>1</v>
      </c>
      <c r="M61" s="54"/>
      <c r="N61" s="7">
        <f t="shared" si="1"/>
        <v>0</v>
      </c>
      <c r="O61" s="23">
        <f t="shared" si="0"/>
        <v>1</v>
      </c>
    </row>
    <row r="62" spans="1:15" x14ac:dyDescent="0.3">
      <c r="A62" s="43"/>
      <c r="B62" s="51"/>
      <c r="C62" s="51"/>
      <c r="D62" s="1" t="s">
        <v>94</v>
      </c>
      <c r="E62" s="3">
        <v>19</v>
      </c>
      <c r="F62" s="54"/>
      <c r="G62" s="3">
        <v>15</v>
      </c>
      <c r="H62" s="54"/>
      <c r="I62" s="22">
        <f t="shared" si="2"/>
        <v>0.78947368421052633</v>
      </c>
      <c r="J62" s="81"/>
      <c r="K62" s="3">
        <v>3</v>
      </c>
      <c r="L62" s="3">
        <v>2</v>
      </c>
      <c r="M62" s="54"/>
      <c r="N62" s="7">
        <f t="shared" si="1"/>
        <v>1</v>
      </c>
      <c r="O62" s="23">
        <f t="shared" si="0"/>
        <v>0.66666666666666663</v>
      </c>
    </row>
    <row r="63" spans="1:15" x14ac:dyDescent="0.3">
      <c r="A63" s="43"/>
      <c r="B63" s="51"/>
      <c r="C63" s="51"/>
      <c r="D63" s="1" t="s">
        <v>95</v>
      </c>
      <c r="E63" s="3">
        <v>38</v>
      </c>
      <c r="F63" s="54"/>
      <c r="G63" s="3">
        <v>26</v>
      </c>
      <c r="H63" s="54"/>
      <c r="I63" s="22">
        <f t="shared" si="2"/>
        <v>0.68421052631578949</v>
      </c>
      <c r="J63" s="81"/>
      <c r="K63" s="3">
        <v>3</v>
      </c>
      <c r="L63" s="3">
        <v>2</v>
      </c>
      <c r="M63" s="54"/>
      <c r="N63" s="7">
        <f t="shared" si="1"/>
        <v>1</v>
      </c>
      <c r="O63" s="23">
        <f t="shared" si="0"/>
        <v>0.66666666666666663</v>
      </c>
    </row>
    <row r="64" spans="1:15" x14ac:dyDescent="0.3">
      <c r="A64" s="43"/>
      <c r="B64" s="51"/>
      <c r="C64" s="51"/>
      <c r="D64" s="1" t="s">
        <v>96</v>
      </c>
      <c r="E64" s="3">
        <v>36</v>
      </c>
      <c r="F64" s="54"/>
      <c r="G64" s="3">
        <v>22</v>
      </c>
      <c r="H64" s="54"/>
      <c r="I64" s="22">
        <f t="shared" si="2"/>
        <v>0.61111111111111116</v>
      </c>
      <c r="J64" s="81"/>
      <c r="K64" s="3">
        <v>6</v>
      </c>
      <c r="L64" s="3">
        <v>5</v>
      </c>
      <c r="M64" s="54"/>
      <c r="N64" s="7">
        <f t="shared" si="1"/>
        <v>1</v>
      </c>
      <c r="O64" s="23">
        <f t="shared" si="0"/>
        <v>0.83333333333333337</v>
      </c>
    </row>
    <row r="65" spans="1:15" x14ac:dyDescent="0.3">
      <c r="A65" s="43"/>
      <c r="B65" s="51"/>
      <c r="C65" s="51"/>
      <c r="D65" s="1" t="s">
        <v>70</v>
      </c>
      <c r="E65" s="3">
        <v>24</v>
      </c>
      <c r="F65" s="48"/>
      <c r="G65" s="3">
        <v>19</v>
      </c>
      <c r="H65" s="48"/>
      <c r="I65" s="22">
        <f t="shared" si="2"/>
        <v>0.79166666666666663</v>
      </c>
      <c r="J65" s="82"/>
      <c r="K65" s="3">
        <v>6</v>
      </c>
      <c r="L65" s="3">
        <v>5</v>
      </c>
      <c r="M65" s="48"/>
      <c r="N65" s="7">
        <f t="shared" si="1"/>
        <v>1</v>
      </c>
      <c r="O65" s="23">
        <f t="shared" si="0"/>
        <v>0.83333333333333337</v>
      </c>
    </row>
    <row r="66" spans="1:15" x14ac:dyDescent="0.3">
      <c r="A66" s="44"/>
      <c r="B66" s="21" t="s">
        <v>109</v>
      </c>
      <c r="C66" s="56"/>
      <c r="D66" s="57"/>
      <c r="E66" s="45">
        <v>233</v>
      </c>
      <c r="F66" s="47">
        <f>E66</f>
        <v>233</v>
      </c>
      <c r="G66" s="20">
        <v>2</v>
      </c>
      <c r="H66" s="47">
        <f>G67+G66</f>
        <v>211</v>
      </c>
      <c r="I66" s="80">
        <f>(G67+G66)/E66</f>
        <v>0.90557939914163088</v>
      </c>
      <c r="J66" s="80">
        <f>H66/F66</f>
        <v>0.90557939914163088</v>
      </c>
      <c r="K66" s="45">
        <v>31</v>
      </c>
      <c r="L66" s="20">
        <v>2</v>
      </c>
      <c r="M66" s="47">
        <f>L67+L66</f>
        <v>31</v>
      </c>
      <c r="N66" s="47">
        <f>K66-L67-L66</f>
        <v>0</v>
      </c>
      <c r="O66" s="23">
        <f t="shared" si="0"/>
        <v>6.4516129032258063E-2</v>
      </c>
    </row>
    <row r="67" spans="1:15" ht="15.6" customHeight="1" x14ac:dyDescent="0.3">
      <c r="A67" s="52" t="s">
        <v>19</v>
      </c>
      <c r="B67" s="1" t="s">
        <v>20</v>
      </c>
      <c r="C67" s="58"/>
      <c r="D67" s="59"/>
      <c r="E67" s="46"/>
      <c r="F67" s="48"/>
      <c r="G67" s="3">
        <v>209</v>
      </c>
      <c r="H67" s="48"/>
      <c r="I67" s="82"/>
      <c r="J67" s="82"/>
      <c r="K67" s="46"/>
      <c r="L67" s="3">
        <v>29</v>
      </c>
      <c r="M67" s="48"/>
      <c r="N67" s="48"/>
      <c r="O67" s="23" t="e">
        <f t="shared" si="0"/>
        <v>#DIV/0!</v>
      </c>
    </row>
    <row r="68" spans="1:15" x14ac:dyDescent="0.3">
      <c r="A68" s="53"/>
      <c r="B68" s="1" t="s">
        <v>21</v>
      </c>
      <c r="C68" s="58"/>
      <c r="D68" s="59"/>
      <c r="E68" s="3">
        <v>77</v>
      </c>
      <c r="F68" s="7">
        <f t="shared" ref="F68:H71" si="5">E68</f>
        <v>77</v>
      </c>
      <c r="G68" s="3">
        <v>75</v>
      </c>
      <c r="H68" s="7">
        <f t="shared" si="5"/>
        <v>75</v>
      </c>
      <c r="I68" s="5">
        <f t="shared" si="2"/>
        <v>0.97402597402597402</v>
      </c>
      <c r="J68" s="19">
        <f t="shared" ref="J68:J71" si="6">H68/F68</f>
        <v>0.97402597402597402</v>
      </c>
      <c r="K68" s="3">
        <v>22</v>
      </c>
      <c r="L68" s="3">
        <v>22</v>
      </c>
      <c r="M68" s="7">
        <f t="shared" ref="M68" si="7">L68</f>
        <v>22</v>
      </c>
      <c r="N68" s="7">
        <f t="shared" si="1"/>
        <v>0</v>
      </c>
      <c r="O68" s="23">
        <f t="shared" si="0"/>
        <v>1</v>
      </c>
    </row>
    <row r="69" spans="1:15" x14ac:dyDescent="0.3">
      <c r="A69" s="53"/>
      <c r="B69" s="1" t="s">
        <v>22</v>
      </c>
      <c r="C69" s="58"/>
      <c r="D69" s="59"/>
      <c r="E69" s="3">
        <v>152</v>
      </c>
      <c r="F69" s="7">
        <f t="shared" si="5"/>
        <v>152</v>
      </c>
      <c r="G69" s="3">
        <v>133</v>
      </c>
      <c r="H69" s="7">
        <f t="shared" si="5"/>
        <v>133</v>
      </c>
      <c r="I69" s="22">
        <f t="shared" si="2"/>
        <v>0.875</v>
      </c>
      <c r="J69" s="22">
        <f t="shared" si="6"/>
        <v>0.875</v>
      </c>
      <c r="K69" s="3">
        <v>26</v>
      </c>
      <c r="L69" s="3">
        <v>25</v>
      </c>
      <c r="M69" s="7">
        <f t="shared" ref="M69" si="8">L69</f>
        <v>25</v>
      </c>
      <c r="N69" s="7">
        <f t="shared" si="1"/>
        <v>1</v>
      </c>
      <c r="O69" s="23">
        <f t="shared" ref="O69:O81" si="9">L69/K69</f>
        <v>0.96153846153846156</v>
      </c>
    </row>
    <row r="70" spans="1:15" x14ac:dyDescent="0.3">
      <c r="A70" s="53"/>
      <c r="B70" s="1" t="s">
        <v>23</v>
      </c>
      <c r="C70" s="58"/>
      <c r="D70" s="59"/>
      <c r="E70" s="3">
        <v>92</v>
      </c>
      <c r="F70" s="7">
        <f t="shared" si="5"/>
        <v>92</v>
      </c>
      <c r="G70" s="3">
        <v>91</v>
      </c>
      <c r="H70" s="7">
        <f t="shared" si="5"/>
        <v>91</v>
      </c>
      <c r="I70" s="5">
        <f t="shared" si="2"/>
        <v>0.98913043478260865</v>
      </c>
      <c r="J70" s="19">
        <f t="shared" si="6"/>
        <v>0.98913043478260865</v>
      </c>
      <c r="K70" s="3">
        <v>21</v>
      </c>
      <c r="L70" s="3">
        <v>21</v>
      </c>
      <c r="M70" s="7">
        <f t="shared" ref="M70" si="10">L70</f>
        <v>21</v>
      </c>
      <c r="N70" s="7">
        <f t="shared" si="1"/>
        <v>0</v>
      </c>
      <c r="O70" s="23">
        <f t="shared" si="9"/>
        <v>1</v>
      </c>
    </row>
    <row r="71" spans="1:15" x14ac:dyDescent="0.3">
      <c r="A71" s="51" t="s">
        <v>25</v>
      </c>
      <c r="B71" s="1" t="s">
        <v>24</v>
      </c>
      <c r="C71" s="58"/>
      <c r="D71" s="59"/>
      <c r="E71" s="3">
        <v>297</v>
      </c>
      <c r="F71" s="7">
        <f t="shared" si="5"/>
        <v>297</v>
      </c>
      <c r="G71" s="3">
        <v>0</v>
      </c>
      <c r="H71" s="7">
        <f t="shared" si="5"/>
        <v>0</v>
      </c>
      <c r="I71" s="22">
        <f t="shared" si="2"/>
        <v>0</v>
      </c>
      <c r="J71" s="22">
        <f t="shared" si="6"/>
        <v>0</v>
      </c>
      <c r="K71" s="3">
        <v>40</v>
      </c>
      <c r="L71" s="3">
        <v>0</v>
      </c>
      <c r="M71" s="7">
        <f t="shared" ref="M71" si="11">L71</f>
        <v>0</v>
      </c>
      <c r="N71" s="7">
        <f t="shared" ref="N71:N81" si="12">K71-L71</f>
        <v>40</v>
      </c>
      <c r="O71" s="23">
        <f t="shared" si="9"/>
        <v>0</v>
      </c>
    </row>
    <row r="72" spans="1:15" x14ac:dyDescent="0.3">
      <c r="A72" s="51"/>
      <c r="B72" s="1" t="s">
        <v>26</v>
      </c>
      <c r="C72" s="58"/>
      <c r="D72" s="59"/>
      <c r="E72" s="45">
        <v>166</v>
      </c>
      <c r="F72" s="47">
        <f>E72</f>
        <v>166</v>
      </c>
      <c r="G72" s="3">
        <v>99</v>
      </c>
      <c r="H72" s="47">
        <f>G72+G73</f>
        <v>166</v>
      </c>
      <c r="I72" s="83">
        <f>(G72+G73)/E72</f>
        <v>1</v>
      </c>
      <c r="J72" s="77">
        <f>H72/F72</f>
        <v>1</v>
      </c>
      <c r="K72" s="45">
        <v>14</v>
      </c>
      <c r="L72" s="3">
        <v>9</v>
      </c>
      <c r="M72" s="47">
        <f>L72+L73</f>
        <v>14</v>
      </c>
      <c r="N72" s="47">
        <f>K72-L72-L73</f>
        <v>0</v>
      </c>
      <c r="O72" s="23">
        <f t="shared" si="9"/>
        <v>0.6428571428571429</v>
      </c>
    </row>
    <row r="73" spans="1:15" x14ac:dyDescent="0.3">
      <c r="A73" s="51" t="s">
        <v>27</v>
      </c>
      <c r="B73" s="1" t="s">
        <v>26</v>
      </c>
      <c r="C73" s="58"/>
      <c r="D73" s="59"/>
      <c r="E73" s="46"/>
      <c r="F73" s="48"/>
      <c r="G73" s="3">
        <v>67</v>
      </c>
      <c r="H73" s="48"/>
      <c r="I73" s="84"/>
      <c r="J73" s="79"/>
      <c r="K73" s="46"/>
      <c r="L73" s="3">
        <v>5</v>
      </c>
      <c r="M73" s="48"/>
      <c r="N73" s="48"/>
      <c r="O73" s="23" t="e">
        <f t="shared" si="9"/>
        <v>#DIV/0!</v>
      </c>
    </row>
    <row r="74" spans="1:15" x14ac:dyDescent="0.3">
      <c r="A74" s="51"/>
      <c r="B74" s="1" t="s">
        <v>28</v>
      </c>
      <c r="C74" s="58"/>
      <c r="D74" s="59"/>
      <c r="E74" s="45">
        <v>245</v>
      </c>
      <c r="F74" s="47">
        <f>E74</f>
        <v>245</v>
      </c>
      <c r="G74" s="3">
        <v>215</v>
      </c>
      <c r="H74" s="47">
        <f>G74+G75</f>
        <v>215</v>
      </c>
      <c r="I74" s="80">
        <f>H74/E74</f>
        <v>0.87755102040816324</v>
      </c>
      <c r="J74" s="80">
        <f>H74/F74</f>
        <v>0.87755102040816324</v>
      </c>
      <c r="K74" s="45">
        <v>32</v>
      </c>
      <c r="L74" s="3">
        <v>25</v>
      </c>
      <c r="M74" s="47">
        <f>L74+L75</f>
        <v>25</v>
      </c>
      <c r="N74" s="47">
        <f>K74-L74-L75</f>
        <v>7</v>
      </c>
      <c r="O74" s="23">
        <f t="shared" si="9"/>
        <v>0.78125</v>
      </c>
    </row>
    <row r="75" spans="1:15" x14ac:dyDescent="0.3">
      <c r="A75" s="21" t="s">
        <v>110</v>
      </c>
      <c r="B75" s="21" t="s">
        <v>111</v>
      </c>
      <c r="C75" s="58"/>
      <c r="D75" s="59"/>
      <c r="E75" s="46"/>
      <c r="F75" s="48"/>
      <c r="G75" s="20">
        <v>0</v>
      </c>
      <c r="H75" s="48"/>
      <c r="I75" s="82"/>
      <c r="J75" s="82"/>
      <c r="K75" s="46"/>
      <c r="L75" s="20">
        <v>0</v>
      </c>
      <c r="M75" s="48"/>
      <c r="N75" s="48"/>
      <c r="O75" s="23" t="e">
        <f t="shared" si="9"/>
        <v>#DIV/0!</v>
      </c>
    </row>
    <row r="76" spans="1:15" x14ac:dyDescent="0.3">
      <c r="A76" s="1" t="s">
        <v>98</v>
      </c>
      <c r="B76" s="1" t="s">
        <v>8</v>
      </c>
      <c r="C76" s="58"/>
      <c r="D76" s="59"/>
      <c r="E76" s="45">
        <v>199</v>
      </c>
      <c r="F76" s="47">
        <f>E76</f>
        <v>199</v>
      </c>
      <c r="G76" s="3">
        <v>138</v>
      </c>
      <c r="H76" s="47">
        <f>G76+G77</f>
        <v>197</v>
      </c>
      <c r="I76" s="83">
        <f>(G76+G77)/E76</f>
        <v>0.98994974874371855</v>
      </c>
      <c r="J76" s="77">
        <f>H76/F76</f>
        <v>0.98994974874371855</v>
      </c>
      <c r="K76" s="45">
        <v>29</v>
      </c>
      <c r="L76" s="3">
        <v>16</v>
      </c>
      <c r="M76" s="47">
        <f>L76+L77</f>
        <v>28</v>
      </c>
      <c r="N76" s="47">
        <f>K76-L76-L77</f>
        <v>1</v>
      </c>
      <c r="O76" s="23">
        <f t="shared" si="9"/>
        <v>0.55172413793103448</v>
      </c>
    </row>
    <row r="77" spans="1:15" x14ac:dyDescent="0.3">
      <c r="A77" s="42" t="s">
        <v>29</v>
      </c>
      <c r="B77" s="1" t="s">
        <v>8</v>
      </c>
      <c r="C77" s="58"/>
      <c r="D77" s="59"/>
      <c r="E77" s="46"/>
      <c r="F77" s="48"/>
      <c r="G77" s="3">
        <v>59</v>
      </c>
      <c r="H77" s="48"/>
      <c r="I77" s="84"/>
      <c r="J77" s="79"/>
      <c r="K77" s="46"/>
      <c r="L77" s="3">
        <v>12</v>
      </c>
      <c r="M77" s="48"/>
      <c r="N77" s="48"/>
      <c r="O77" s="23" t="e">
        <f t="shared" si="9"/>
        <v>#DIV/0!</v>
      </c>
    </row>
    <row r="78" spans="1:15" x14ac:dyDescent="0.3">
      <c r="A78" s="43"/>
      <c r="B78" s="1" t="s">
        <v>30</v>
      </c>
      <c r="C78" s="58"/>
      <c r="D78" s="59"/>
      <c r="E78" s="3">
        <v>202</v>
      </c>
      <c r="F78" s="7">
        <f>E78</f>
        <v>202</v>
      </c>
      <c r="G78" s="3">
        <v>198</v>
      </c>
      <c r="H78" s="7">
        <f>G78</f>
        <v>198</v>
      </c>
      <c r="I78" s="5">
        <f t="shared" ref="I78:I80" si="13">G78/E78</f>
        <v>0.98019801980198018</v>
      </c>
      <c r="J78" s="19">
        <f>H78/F78</f>
        <v>0.98019801980198018</v>
      </c>
      <c r="K78" s="3">
        <v>26</v>
      </c>
      <c r="L78" s="3">
        <v>24</v>
      </c>
      <c r="M78" s="7">
        <f>L78</f>
        <v>24</v>
      </c>
      <c r="N78" s="7">
        <f>K78-L78</f>
        <v>2</v>
      </c>
      <c r="O78" s="23">
        <f t="shared" si="9"/>
        <v>0.92307692307692313</v>
      </c>
    </row>
    <row r="79" spans="1:15" x14ac:dyDescent="0.3">
      <c r="A79" s="44"/>
      <c r="B79" s="1" t="s">
        <v>31</v>
      </c>
      <c r="C79" s="58"/>
      <c r="D79" s="59"/>
      <c r="E79" s="3">
        <v>101</v>
      </c>
      <c r="F79" s="7">
        <f>E79</f>
        <v>101</v>
      </c>
      <c r="G79" s="3">
        <v>65</v>
      </c>
      <c r="H79" s="7">
        <f t="shared" ref="F79:H81" si="14">G79</f>
        <v>65</v>
      </c>
      <c r="I79" s="22">
        <f t="shared" si="13"/>
        <v>0.64356435643564358</v>
      </c>
      <c r="J79" s="22">
        <f t="shared" ref="J79:J80" si="15">H79/F79</f>
        <v>0.64356435643564358</v>
      </c>
      <c r="K79" s="3">
        <v>11</v>
      </c>
      <c r="L79" s="3">
        <v>11</v>
      </c>
      <c r="M79" s="7">
        <f t="shared" ref="M79" si="16">L79</f>
        <v>11</v>
      </c>
      <c r="N79" s="7">
        <f t="shared" si="12"/>
        <v>0</v>
      </c>
      <c r="O79" s="23">
        <f t="shared" si="9"/>
        <v>1</v>
      </c>
    </row>
    <row r="80" spans="1:15" ht="15.05" customHeight="1" x14ac:dyDescent="0.3">
      <c r="A80" s="1" t="s">
        <v>32</v>
      </c>
      <c r="B80" s="1" t="s">
        <v>33</v>
      </c>
      <c r="C80" s="58"/>
      <c r="D80" s="59"/>
      <c r="E80" s="3">
        <v>44</v>
      </c>
      <c r="F80" s="7">
        <f t="shared" si="14"/>
        <v>44</v>
      </c>
      <c r="G80" s="3">
        <v>43</v>
      </c>
      <c r="H80" s="7">
        <f t="shared" si="14"/>
        <v>43</v>
      </c>
      <c r="I80" s="5">
        <f t="shared" si="13"/>
        <v>0.97727272727272729</v>
      </c>
      <c r="J80" s="19">
        <f t="shared" si="15"/>
        <v>0.97727272727272729</v>
      </c>
      <c r="K80" s="3">
        <v>6</v>
      </c>
      <c r="L80" s="3">
        <v>5</v>
      </c>
      <c r="M80" s="7">
        <f t="shared" ref="M80" si="17">L80</f>
        <v>5</v>
      </c>
      <c r="N80" s="7">
        <f t="shared" si="12"/>
        <v>1</v>
      </c>
      <c r="O80" s="23">
        <f t="shared" si="9"/>
        <v>0.83333333333333337</v>
      </c>
    </row>
    <row r="81" spans="1:24" x14ac:dyDescent="0.3">
      <c r="A81" s="1" t="s">
        <v>34</v>
      </c>
      <c r="B81" s="1" t="s">
        <v>35</v>
      </c>
      <c r="C81" s="60"/>
      <c r="D81" s="61"/>
      <c r="E81" s="3">
        <v>54</v>
      </c>
      <c r="F81" s="7">
        <f t="shared" si="14"/>
        <v>54</v>
      </c>
      <c r="G81" s="3">
        <v>0</v>
      </c>
      <c r="H81" s="7">
        <f t="shared" si="14"/>
        <v>0</v>
      </c>
      <c r="I81" s="5">
        <v>0</v>
      </c>
      <c r="J81" s="19">
        <v>0</v>
      </c>
      <c r="K81" s="3">
        <v>10</v>
      </c>
      <c r="L81" s="3">
        <v>0</v>
      </c>
      <c r="M81" s="7">
        <f t="shared" ref="M81" si="18">L81</f>
        <v>0</v>
      </c>
      <c r="N81" s="7">
        <f t="shared" si="12"/>
        <v>10</v>
      </c>
      <c r="O81" s="23">
        <f t="shared" si="9"/>
        <v>0</v>
      </c>
    </row>
    <row r="82" spans="1:24" ht="229.85" customHeight="1" x14ac:dyDescent="0.3">
      <c r="A82" s="73" t="s">
        <v>103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</sheetData>
  <mergeCells count="102">
    <mergeCell ref="M66:M67"/>
    <mergeCell ref="N66:N67"/>
    <mergeCell ref="K66:K67"/>
    <mergeCell ref="E74:E75"/>
    <mergeCell ref="F74:F75"/>
    <mergeCell ref="H74:H75"/>
    <mergeCell ref="I74:I75"/>
    <mergeCell ref="J74:J75"/>
    <mergeCell ref="K74:K75"/>
    <mergeCell ref="M74:M75"/>
    <mergeCell ref="N74:N75"/>
    <mergeCell ref="E66:E67"/>
    <mergeCell ref="F66:F67"/>
    <mergeCell ref="I66:I67"/>
    <mergeCell ref="J66:J67"/>
    <mergeCell ref="H66:H67"/>
    <mergeCell ref="M50:M55"/>
    <mergeCell ref="M56:M65"/>
    <mergeCell ref="H5:H7"/>
    <mergeCell ref="F5:F7"/>
    <mergeCell ref="F9:F12"/>
    <mergeCell ref="F14:F20"/>
    <mergeCell ref="F21:F29"/>
    <mergeCell ref="H9:H12"/>
    <mergeCell ref="H14:H20"/>
    <mergeCell ref="H21:H29"/>
    <mergeCell ref="F30:F34"/>
    <mergeCell ref="M14:M20"/>
    <mergeCell ref="M21:M29"/>
    <mergeCell ref="M30:M34"/>
    <mergeCell ref="M35:M42"/>
    <mergeCell ref="M44:M49"/>
    <mergeCell ref="F35:F42"/>
    <mergeCell ref="F44:F49"/>
    <mergeCell ref="F50:F55"/>
    <mergeCell ref="F56:F65"/>
    <mergeCell ref="H30:H34"/>
    <mergeCell ref="H35:H42"/>
    <mergeCell ref="H44:H49"/>
    <mergeCell ref="H50:H55"/>
    <mergeCell ref="A82:N82"/>
    <mergeCell ref="K72:K73"/>
    <mergeCell ref="N72:N73"/>
    <mergeCell ref="K76:K77"/>
    <mergeCell ref="N76:N77"/>
    <mergeCell ref="F72:F73"/>
    <mergeCell ref="F76:F77"/>
    <mergeCell ref="H72:H73"/>
    <mergeCell ref="H76:H77"/>
    <mergeCell ref="M76:M77"/>
    <mergeCell ref="E72:E73"/>
    <mergeCell ref="I72:I73"/>
    <mergeCell ref="E76:E77"/>
    <mergeCell ref="I76:I77"/>
    <mergeCell ref="M72:M73"/>
    <mergeCell ref="A73:A74"/>
    <mergeCell ref="H56:H65"/>
    <mergeCell ref="A14:A20"/>
    <mergeCell ref="B14:B20"/>
    <mergeCell ref="A50:A55"/>
    <mergeCell ref="C56:C65"/>
    <mergeCell ref="B56:B65"/>
    <mergeCell ref="C30:C34"/>
    <mergeCell ref="B30:B34"/>
    <mergeCell ref="C35:C42"/>
    <mergeCell ref="B35:B42"/>
    <mergeCell ref="C50:C55"/>
    <mergeCell ref="B50:B55"/>
    <mergeCell ref="C14:C20"/>
    <mergeCell ref="A21:A43"/>
    <mergeCell ref="B21:B29"/>
    <mergeCell ref="A56:A66"/>
    <mergeCell ref="C21:C29"/>
    <mergeCell ref="A44:A49"/>
    <mergeCell ref="B44:B49"/>
    <mergeCell ref="C44:C49"/>
    <mergeCell ref="C66:D81"/>
    <mergeCell ref="A77:A79"/>
    <mergeCell ref="A67:A70"/>
    <mergeCell ref="A71:A72"/>
    <mergeCell ref="A2:D2"/>
    <mergeCell ref="K2:O2"/>
    <mergeCell ref="A1:O1"/>
    <mergeCell ref="C9:C12"/>
    <mergeCell ref="B9:B12"/>
    <mergeCell ref="A5:A13"/>
    <mergeCell ref="C5:C7"/>
    <mergeCell ref="B5:B7"/>
    <mergeCell ref="M5:M7"/>
    <mergeCell ref="M9:M12"/>
    <mergeCell ref="E2:J2"/>
    <mergeCell ref="J5:J7"/>
    <mergeCell ref="J9:J12"/>
    <mergeCell ref="J50:J55"/>
    <mergeCell ref="J56:J65"/>
    <mergeCell ref="J72:J73"/>
    <mergeCell ref="J76:J77"/>
    <mergeCell ref="J14:J20"/>
    <mergeCell ref="J21:J29"/>
    <mergeCell ref="J30:J34"/>
    <mergeCell ref="J35:J42"/>
    <mergeCell ref="J44:J49"/>
  </mergeCells>
  <phoneticPr fontId="2" type="noConversion"/>
  <conditionalFormatting sqref="O4:O81">
    <cfRule type="cellIs" dxfId="0" priority="1" operator="lessThan">
      <formula>0.95</formula>
    </cfRule>
  </conditionalFormatting>
  <pageMargins left="0.7" right="0.7" top="0.75" bottom="0.75" header="0.3" footer="0.3"/>
  <pageSetup paperSize="8"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涵蓋率1100603</vt:lpstr>
      <vt:lpstr>涵蓋率1100513</vt:lpstr>
      <vt:lpstr>涵蓋率1100427</vt:lpstr>
      <vt:lpstr>涵蓋率110003</vt:lpstr>
      <vt:lpstr>涵蓋率110002</vt:lpstr>
      <vt:lpstr>涵蓋率11001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蘇奈庫穗</dc:creator>
  <cp:lastModifiedBy>蘇奈庫穗</cp:lastModifiedBy>
  <cp:lastPrinted>2021-05-13T07:24:37Z</cp:lastPrinted>
  <dcterms:created xsi:type="dcterms:W3CDTF">2020-04-17T00:39:18Z</dcterms:created>
  <dcterms:modified xsi:type="dcterms:W3CDTF">2021-06-04T07:51:47Z</dcterms:modified>
</cp:coreProperties>
</file>